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50" windowWidth="18315" windowHeight="11625"/>
  </bookViews>
  <sheets>
    <sheet name="0 台帳表紙" sheetId="11" r:id="rId1"/>
    <sheet name="1 実包管理台帳" sheetId="8" r:id="rId2"/>
    <sheet name="2 残弾集計一覧表" sheetId="10" r:id="rId3"/>
    <sheet name="3 添付用台紙" sheetId="13" r:id="rId4"/>
    <sheet name="弾種及び使用銃器一覧" sheetId="6" r:id="rId5"/>
    <sheet name="計算用シート" sheetId="12" state="hidden" r:id="rId6"/>
  </sheets>
  <calcPr calcId="145621"/>
</workbook>
</file>

<file path=xl/calcChain.xml><?xml version="1.0" encoding="utf-8"?>
<calcChain xmlns="http://schemas.openxmlformats.org/spreadsheetml/2006/main">
  <c r="C1" i="8" l="1"/>
  <c r="C5" i="10" l="1"/>
  <c r="AI2" i="12" l="1"/>
  <c r="AI3" i="12" s="1"/>
  <c r="Y3" i="12"/>
  <c r="Y2" i="12"/>
  <c r="J1" i="10" l="1"/>
  <c r="J1" i="8"/>
  <c r="A1" i="13"/>
  <c r="F2" i="12"/>
  <c r="A2" i="12"/>
  <c r="R2" i="12" s="1"/>
  <c r="Q2" i="12" s="1"/>
  <c r="P2" i="12" s="1"/>
  <c r="B2" i="12"/>
  <c r="C2" i="12"/>
  <c r="E2" i="12"/>
  <c r="U2" i="12" s="1"/>
  <c r="T2" i="12" s="1"/>
  <c r="S2" i="12" s="1"/>
  <c r="G2" i="12"/>
  <c r="A3" i="12"/>
  <c r="R3" i="12" s="1"/>
  <c r="Q3" i="12" s="1"/>
  <c r="P3" i="12" s="1"/>
  <c r="B3" i="12"/>
  <c r="D3" i="12" s="1"/>
  <c r="C3" i="12"/>
  <c r="E3" i="12"/>
  <c r="U3" i="12" s="1"/>
  <c r="T3" i="12" s="1"/>
  <c r="S3" i="12" s="1"/>
  <c r="F3" i="12"/>
  <c r="G3" i="12"/>
  <c r="A4" i="12"/>
  <c r="B4" i="12"/>
  <c r="D4" i="12" s="1"/>
  <c r="C4" i="12"/>
  <c r="E4" i="12"/>
  <c r="U4" i="12" s="1"/>
  <c r="T4" i="12" s="1"/>
  <c r="S4" i="12" s="1"/>
  <c r="F4" i="12"/>
  <c r="G4" i="12"/>
  <c r="A5" i="12"/>
  <c r="R5" i="12" s="1"/>
  <c r="Q5" i="12" s="1"/>
  <c r="P5" i="12" s="1"/>
  <c r="B5" i="12"/>
  <c r="D5" i="12" s="1"/>
  <c r="C5" i="12"/>
  <c r="E5" i="12"/>
  <c r="U5" i="12" s="1"/>
  <c r="T5" i="12" s="1"/>
  <c r="S5" i="12" s="1"/>
  <c r="F5" i="12"/>
  <c r="G5" i="12"/>
  <c r="A6" i="12"/>
  <c r="B6" i="12"/>
  <c r="D6" i="12" s="1"/>
  <c r="C6" i="12"/>
  <c r="E6" i="12"/>
  <c r="U6" i="12" s="1"/>
  <c r="T6" i="12" s="1"/>
  <c r="S6" i="12" s="1"/>
  <c r="F6" i="12"/>
  <c r="G6" i="12"/>
  <c r="A7" i="12"/>
  <c r="B7" i="12"/>
  <c r="D7" i="12" s="1"/>
  <c r="C7" i="12"/>
  <c r="E7" i="12"/>
  <c r="U7" i="12" s="1"/>
  <c r="T7" i="12" s="1"/>
  <c r="S7" i="12" s="1"/>
  <c r="F7" i="12"/>
  <c r="G7" i="12"/>
  <c r="A8" i="12"/>
  <c r="B8" i="12"/>
  <c r="D8" i="12" s="1"/>
  <c r="C8" i="12"/>
  <c r="E8" i="12"/>
  <c r="U8" i="12" s="1"/>
  <c r="T8" i="12" s="1"/>
  <c r="S8" i="12" s="1"/>
  <c r="F8" i="12"/>
  <c r="G8" i="12"/>
  <c r="A9" i="12"/>
  <c r="B9" i="12"/>
  <c r="D9" i="12" s="1"/>
  <c r="C9" i="12"/>
  <c r="E9" i="12"/>
  <c r="U9" i="12" s="1"/>
  <c r="T9" i="12" s="1"/>
  <c r="S9" i="12" s="1"/>
  <c r="F9" i="12"/>
  <c r="G9" i="12"/>
  <c r="A10" i="12"/>
  <c r="B10" i="12"/>
  <c r="D10" i="12" s="1"/>
  <c r="C10" i="12"/>
  <c r="E10" i="12"/>
  <c r="U10" i="12" s="1"/>
  <c r="T10" i="12" s="1"/>
  <c r="S10" i="12" s="1"/>
  <c r="F10" i="12"/>
  <c r="G10" i="12"/>
  <c r="A11" i="12"/>
  <c r="B11" i="12"/>
  <c r="D11" i="12" s="1"/>
  <c r="C11" i="12"/>
  <c r="E11" i="12"/>
  <c r="U11" i="12" s="1"/>
  <c r="T11" i="12" s="1"/>
  <c r="S11" i="12" s="1"/>
  <c r="F11" i="12"/>
  <c r="G11" i="12"/>
  <c r="A12" i="12"/>
  <c r="B12" i="12"/>
  <c r="D12" i="12" s="1"/>
  <c r="C12" i="12"/>
  <c r="E12" i="12"/>
  <c r="U12" i="12" s="1"/>
  <c r="T12" i="12" s="1"/>
  <c r="S12" i="12" s="1"/>
  <c r="F12" i="12"/>
  <c r="G12" i="12"/>
  <c r="A13" i="12"/>
  <c r="B13" i="12"/>
  <c r="D13" i="12" s="1"/>
  <c r="C13" i="12"/>
  <c r="E13" i="12"/>
  <c r="U13" i="12" s="1"/>
  <c r="T13" i="12" s="1"/>
  <c r="S13" i="12" s="1"/>
  <c r="F13" i="12"/>
  <c r="G13" i="12"/>
  <c r="A14" i="12"/>
  <c r="B14" i="12"/>
  <c r="D14" i="12" s="1"/>
  <c r="C14" i="12"/>
  <c r="E14" i="12"/>
  <c r="U14" i="12" s="1"/>
  <c r="T14" i="12" s="1"/>
  <c r="S14" i="12" s="1"/>
  <c r="F14" i="12"/>
  <c r="G14" i="12"/>
  <c r="A15" i="12"/>
  <c r="B15" i="12"/>
  <c r="D15" i="12" s="1"/>
  <c r="C15" i="12"/>
  <c r="E15" i="12"/>
  <c r="U15" i="12" s="1"/>
  <c r="T15" i="12" s="1"/>
  <c r="S15" i="12" s="1"/>
  <c r="F15" i="12"/>
  <c r="G15" i="12"/>
  <c r="A16" i="12"/>
  <c r="B16" i="12"/>
  <c r="D16" i="12" s="1"/>
  <c r="C16" i="12"/>
  <c r="E16" i="12"/>
  <c r="U16" i="12" s="1"/>
  <c r="T16" i="12" s="1"/>
  <c r="S16" i="12" s="1"/>
  <c r="F16" i="12"/>
  <c r="G16" i="12"/>
  <c r="A17" i="12"/>
  <c r="B17" i="12"/>
  <c r="D17" i="12" s="1"/>
  <c r="C17" i="12"/>
  <c r="E17" i="12"/>
  <c r="U17" i="12" s="1"/>
  <c r="T17" i="12" s="1"/>
  <c r="S17" i="12" s="1"/>
  <c r="F17" i="12"/>
  <c r="G17" i="12"/>
  <c r="A18" i="12"/>
  <c r="B18" i="12"/>
  <c r="D18" i="12" s="1"/>
  <c r="C18" i="12"/>
  <c r="E18" i="12"/>
  <c r="U18" i="12" s="1"/>
  <c r="T18" i="12" s="1"/>
  <c r="S18" i="12" s="1"/>
  <c r="F18" i="12"/>
  <c r="G18" i="12"/>
  <c r="A19" i="12"/>
  <c r="B19" i="12"/>
  <c r="D19" i="12" s="1"/>
  <c r="C19" i="12"/>
  <c r="E19" i="12"/>
  <c r="U19" i="12" s="1"/>
  <c r="T19" i="12" s="1"/>
  <c r="S19" i="12" s="1"/>
  <c r="F19" i="12"/>
  <c r="G19" i="12"/>
  <c r="A20" i="12"/>
  <c r="B20" i="12"/>
  <c r="D20" i="12" s="1"/>
  <c r="C20" i="12"/>
  <c r="E20" i="12"/>
  <c r="U20" i="12" s="1"/>
  <c r="T20" i="12" s="1"/>
  <c r="S20" i="12" s="1"/>
  <c r="F20" i="12"/>
  <c r="G20" i="12"/>
  <c r="A21" i="12"/>
  <c r="B21" i="12"/>
  <c r="D21" i="12" s="1"/>
  <c r="C21" i="12"/>
  <c r="E21" i="12"/>
  <c r="U21" i="12" s="1"/>
  <c r="T21" i="12" s="1"/>
  <c r="S21" i="12" s="1"/>
  <c r="F21" i="12"/>
  <c r="G21" i="12"/>
  <c r="A22" i="12"/>
  <c r="B22" i="12"/>
  <c r="D22" i="12" s="1"/>
  <c r="C22" i="12"/>
  <c r="E22" i="12"/>
  <c r="U22" i="12" s="1"/>
  <c r="T22" i="12" s="1"/>
  <c r="S22" i="12" s="1"/>
  <c r="F22" i="12"/>
  <c r="G22" i="12"/>
  <c r="A23" i="12"/>
  <c r="B23" i="12"/>
  <c r="D23" i="12" s="1"/>
  <c r="C23" i="12"/>
  <c r="E23" i="12"/>
  <c r="U23" i="12" s="1"/>
  <c r="T23" i="12" s="1"/>
  <c r="S23" i="12" s="1"/>
  <c r="F23" i="12"/>
  <c r="G23" i="12"/>
  <c r="A24" i="12"/>
  <c r="B24" i="12"/>
  <c r="D24" i="12" s="1"/>
  <c r="C24" i="12"/>
  <c r="E24" i="12"/>
  <c r="U24" i="12" s="1"/>
  <c r="T24" i="12" s="1"/>
  <c r="S24" i="12" s="1"/>
  <c r="F24" i="12"/>
  <c r="G24" i="12"/>
  <c r="A25" i="12"/>
  <c r="B25" i="12"/>
  <c r="D25" i="12" s="1"/>
  <c r="C25" i="12"/>
  <c r="E25" i="12"/>
  <c r="U25" i="12" s="1"/>
  <c r="T25" i="12" s="1"/>
  <c r="S25" i="12" s="1"/>
  <c r="F25" i="12"/>
  <c r="G25" i="12"/>
  <c r="A26" i="12"/>
  <c r="B26" i="12"/>
  <c r="D26" i="12" s="1"/>
  <c r="C26" i="12"/>
  <c r="E26" i="12"/>
  <c r="U26" i="12" s="1"/>
  <c r="T26" i="12" s="1"/>
  <c r="S26" i="12" s="1"/>
  <c r="F26" i="12"/>
  <c r="G26" i="12"/>
  <c r="A27" i="12"/>
  <c r="B27" i="12"/>
  <c r="D27" i="12" s="1"/>
  <c r="C27" i="12"/>
  <c r="E27" i="12"/>
  <c r="U27" i="12" s="1"/>
  <c r="T27" i="12" s="1"/>
  <c r="S27" i="12" s="1"/>
  <c r="F27" i="12"/>
  <c r="G27" i="12"/>
  <c r="A28" i="12"/>
  <c r="B28" i="12"/>
  <c r="D28" i="12" s="1"/>
  <c r="C28" i="12"/>
  <c r="E28" i="12"/>
  <c r="U28" i="12" s="1"/>
  <c r="T28" i="12" s="1"/>
  <c r="S28" i="12" s="1"/>
  <c r="F28" i="12"/>
  <c r="G28" i="12"/>
  <c r="A29" i="12"/>
  <c r="B29" i="12"/>
  <c r="D29" i="12" s="1"/>
  <c r="C29" i="12"/>
  <c r="E29" i="12"/>
  <c r="U29" i="12" s="1"/>
  <c r="T29" i="12" s="1"/>
  <c r="S29" i="12" s="1"/>
  <c r="F29" i="12"/>
  <c r="G29" i="12"/>
  <c r="A30" i="12"/>
  <c r="B30" i="12"/>
  <c r="D30" i="12" s="1"/>
  <c r="C30" i="12"/>
  <c r="E30" i="12"/>
  <c r="U30" i="12" s="1"/>
  <c r="T30" i="12" s="1"/>
  <c r="S30" i="12" s="1"/>
  <c r="F30" i="12"/>
  <c r="G30" i="12"/>
  <c r="A31" i="12"/>
  <c r="B31" i="12"/>
  <c r="D31" i="12" s="1"/>
  <c r="C31" i="12"/>
  <c r="E31" i="12"/>
  <c r="U31" i="12" s="1"/>
  <c r="T31" i="12" s="1"/>
  <c r="S31" i="12" s="1"/>
  <c r="F31" i="12"/>
  <c r="G31" i="12"/>
  <c r="A32" i="12"/>
  <c r="B32" i="12"/>
  <c r="D32" i="12" s="1"/>
  <c r="C32" i="12"/>
  <c r="E32" i="12"/>
  <c r="U32" i="12" s="1"/>
  <c r="T32" i="12" s="1"/>
  <c r="S32" i="12" s="1"/>
  <c r="F32" i="12"/>
  <c r="G32" i="12"/>
  <c r="A33" i="12"/>
  <c r="B33" i="12"/>
  <c r="D33" i="12" s="1"/>
  <c r="C33" i="12"/>
  <c r="E33" i="12"/>
  <c r="U33" i="12" s="1"/>
  <c r="T33" i="12" s="1"/>
  <c r="S33" i="12" s="1"/>
  <c r="F33" i="12"/>
  <c r="G33" i="12"/>
  <c r="A34" i="12"/>
  <c r="B34" i="12"/>
  <c r="D34" i="12" s="1"/>
  <c r="C34" i="12"/>
  <c r="E34" i="12"/>
  <c r="U34" i="12" s="1"/>
  <c r="T34" i="12" s="1"/>
  <c r="S34" i="12" s="1"/>
  <c r="F34" i="12"/>
  <c r="G34" i="12"/>
  <c r="A35" i="12"/>
  <c r="B35" i="12"/>
  <c r="D35" i="12" s="1"/>
  <c r="C35" i="12"/>
  <c r="E35" i="12"/>
  <c r="U35" i="12" s="1"/>
  <c r="T35" i="12" s="1"/>
  <c r="S35" i="12" s="1"/>
  <c r="F35" i="12"/>
  <c r="G35" i="12"/>
  <c r="A36" i="12"/>
  <c r="B36" i="12"/>
  <c r="D36" i="12" s="1"/>
  <c r="C36" i="12"/>
  <c r="E36" i="12"/>
  <c r="U36" i="12" s="1"/>
  <c r="T36" i="12" s="1"/>
  <c r="S36" i="12" s="1"/>
  <c r="F36" i="12"/>
  <c r="G36" i="12"/>
  <c r="A37" i="12"/>
  <c r="B37" i="12"/>
  <c r="D37" i="12" s="1"/>
  <c r="C37" i="12"/>
  <c r="E37" i="12"/>
  <c r="U37" i="12" s="1"/>
  <c r="T37" i="12" s="1"/>
  <c r="S37" i="12" s="1"/>
  <c r="F37" i="12"/>
  <c r="G37" i="12"/>
  <c r="A38" i="12"/>
  <c r="B38" i="12"/>
  <c r="D38" i="12" s="1"/>
  <c r="C38" i="12"/>
  <c r="E38" i="12"/>
  <c r="U38" i="12" s="1"/>
  <c r="T38" i="12" s="1"/>
  <c r="S38" i="12" s="1"/>
  <c r="F38" i="12"/>
  <c r="G38" i="12"/>
  <c r="A39" i="12"/>
  <c r="B39" i="12"/>
  <c r="D39" i="12" s="1"/>
  <c r="C39" i="12"/>
  <c r="E39" i="12"/>
  <c r="U39" i="12" s="1"/>
  <c r="T39" i="12" s="1"/>
  <c r="S39" i="12" s="1"/>
  <c r="F39" i="12"/>
  <c r="G39" i="12"/>
  <c r="A40" i="12"/>
  <c r="B40" i="12"/>
  <c r="D40" i="12" s="1"/>
  <c r="C40" i="12"/>
  <c r="E40" i="12"/>
  <c r="U40" i="12" s="1"/>
  <c r="T40" i="12" s="1"/>
  <c r="S40" i="12" s="1"/>
  <c r="F40" i="12"/>
  <c r="G40" i="12"/>
  <c r="A41" i="12"/>
  <c r="B41" i="12"/>
  <c r="D41" i="12" s="1"/>
  <c r="C41" i="12"/>
  <c r="E41" i="12"/>
  <c r="U41" i="12" s="1"/>
  <c r="T41" i="12" s="1"/>
  <c r="S41" i="12" s="1"/>
  <c r="F41" i="12"/>
  <c r="G41" i="12"/>
  <c r="A42" i="12"/>
  <c r="B42" i="12"/>
  <c r="D42" i="12" s="1"/>
  <c r="C42" i="12"/>
  <c r="E42" i="12"/>
  <c r="U42" i="12" s="1"/>
  <c r="T42" i="12" s="1"/>
  <c r="S42" i="12" s="1"/>
  <c r="F42" i="12"/>
  <c r="G42" i="12"/>
  <c r="A43" i="12"/>
  <c r="B43" i="12"/>
  <c r="D43" i="12" s="1"/>
  <c r="C43" i="12"/>
  <c r="E43" i="12"/>
  <c r="U43" i="12" s="1"/>
  <c r="T43" i="12" s="1"/>
  <c r="S43" i="12" s="1"/>
  <c r="F43" i="12"/>
  <c r="G43" i="12"/>
  <c r="A44" i="12"/>
  <c r="B44" i="12"/>
  <c r="D44" i="12" s="1"/>
  <c r="C44" i="12"/>
  <c r="E44" i="12"/>
  <c r="U44" i="12" s="1"/>
  <c r="T44" i="12" s="1"/>
  <c r="S44" i="12" s="1"/>
  <c r="F44" i="12"/>
  <c r="G44" i="12"/>
  <c r="A45" i="12"/>
  <c r="B45" i="12"/>
  <c r="D45" i="12" s="1"/>
  <c r="C45" i="12"/>
  <c r="E45" i="12"/>
  <c r="U45" i="12" s="1"/>
  <c r="T45" i="12" s="1"/>
  <c r="S45" i="12" s="1"/>
  <c r="F45" i="12"/>
  <c r="G45" i="12"/>
  <c r="A46" i="12"/>
  <c r="B46" i="12"/>
  <c r="D46" i="12" s="1"/>
  <c r="C46" i="12"/>
  <c r="E46" i="12"/>
  <c r="U46" i="12" s="1"/>
  <c r="T46" i="12" s="1"/>
  <c r="S46" i="12" s="1"/>
  <c r="F46" i="12"/>
  <c r="G46" i="12"/>
  <c r="A47" i="12"/>
  <c r="B47" i="12"/>
  <c r="D47" i="12" s="1"/>
  <c r="C47" i="12"/>
  <c r="E47" i="12"/>
  <c r="U47" i="12" s="1"/>
  <c r="T47" i="12" s="1"/>
  <c r="S47" i="12" s="1"/>
  <c r="F47" i="12"/>
  <c r="G47" i="12"/>
  <c r="A48" i="12"/>
  <c r="B48" i="12"/>
  <c r="D48" i="12" s="1"/>
  <c r="C48" i="12"/>
  <c r="E48" i="12"/>
  <c r="U48" i="12" s="1"/>
  <c r="T48" i="12" s="1"/>
  <c r="S48" i="12" s="1"/>
  <c r="F48" i="12"/>
  <c r="G48" i="12"/>
  <c r="A49" i="12"/>
  <c r="B49" i="12"/>
  <c r="D49" i="12" s="1"/>
  <c r="C49" i="12"/>
  <c r="E49" i="12"/>
  <c r="U49" i="12" s="1"/>
  <c r="T49" i="12" s="1"/>
  <c r="S49" i="12" s="1"/>
  <c r="F49" i="12"/>
  <c r="G49" i="12"/>
  <c r="A50" i="12"/>
  <c r="B50" i="12"/>
  <c r="D50" i="12" s="1"/>
  <c r="C50" i="12"/>
  <c r="E50" i="12"/>
  <c r="U50" i="12" s="1"/>
  <c r="T50" i="12" s="1"/>
  <c r="S50" i="12" s="1"/>
  <c r="F50" i="12"/>
  <c r="G50" i="12"/>
  <c r="A51" i="12"/>
  <c r="B51" i="12"/>
  <c r="D51" i="12" s="1"/>
  <c r="C51" i="12"/>
  <c r="E51" i="12"/>
  <c r="U51" i="12" s="1"/>
  <c r="T51" i="12" s="1"/>
  <c r="S51" i="12" s="1"/>
  <c r="F51" i="12"/>
  <c r="G51" i="12"/>
  <c r="A52" i="12"/>
  <c r="B52" i="12"/>
  <c r="D52" i="12" s="1"/>
  <c r="C52" i="12"/>
  <c r="E52" i="12"/>
  <c r="U52" i="12" s="1"/>
  <c r="T52" i="12" s="1"/>
  <c r="S52" i="12" s="1"/>
  <c r="F52" i="12"/>
  <c r="G52" i="12"/>
  <c r="A53" i="12"/>
  <c r="B53" i="12"/>
  <c r="D53" i="12" s="1"/>
  <c r="C53" i="12"/>
  <c r="E53" i="12"/>
  <c r="U53" i="12" s="1"/>
  <c r="T53" i="12" s="1"/>
  <c r="S53" i="12" s="1"/>
  <c r="F53" i="12"/>
  <c r="G53" i="12"/>
  <c r="A54" i="12"/>
  <c r="B54" i="12"/>
  <c r="D54" i="12" s="1"/>
  <c r="C54" i="12"/>
  <c r="E54" i="12"/>
  <c r="U54" i="12" s="1"/>
  <c r="T54" i="12" s="1"/>
  <c r="S54" i="12" s="1"/>
  <c r="F54" i="12"/>
  <c r="G54" i="12"/>
  <c r="A55" i="12"/>
  <c r="B55" i="12"/>
  <c r="D55" i="12" s="1"/>
  <c r="C55" i="12"/>
  <c r="E55" i="12"/>
  <c r="U55" i="12" s="1"/>
  <c r="T55" i="12" s="1"/>
  <c r="S55" i="12" s="1"/>
  <c r="F55" i="12"/>
  <c r="G55" i="12"/>
  <c r="A56" i="12"/>
  <c r="B56" i="12"/>
  <c r="D56" i="12" s="1"/>
  <c r="C56" i="12"/>
  <c r="E56" i="12"/>
  <c r="U56" i="12" s="1"/>
  <c r="T56" i="12" s="1"/>
  <c r="S56" i="12" s="1"/>
  <c r="F56" i="12"/>
  <c r="G56" i="12"/>
  <c r="A57" i="12"/>
  <c r="B57" i="12"/>
  <c r="D57" i="12" s="1"/>
  <c r="C57" i="12"/>
  <c r="E57" i="12"/>
  <c r="U57" i="12" s="1"/>
  <c r="T57" i="12" s="1"/>
  <c r="S57" i="12" s="1"/>
  <c r="F57" i="12"/>
  <c r="G57" i="12"/>
  <c r="A58" i="12"/>
  <c r="B58" i="12"/>
  <c r="D58" i="12" s="1"/>
  <c r="C58" i="12"/>
  <c r="E58" i="12"/>
  <c r="U58" i="12" s="1"/>
  <c r="T58" i="12" s="1"/>
  <c r="S58" i="12" s="1"/>
  <c r="F58" i="12"/>
  <c r="G58" i="12"/>
  <c r="A59" i="12"/>
  <c r="B59" i="12"/>
  <c r="D59" i="12" s="1"/>
  <c r="C59" i="12"/>
  <c r="E59" i="12"/>
  <c r="U59" i="12" s="1"/>
  <c r="T59" i="12" s="1"/>
  <c r="S59" i="12" s="1"/>
  <c r="F59" i="12"/>
  <c r="G59" i="12"/>
  <c r="A60" i="12"/>
  <c r="B60" i="12"/>
  <c r="D60" i="12" s="1"/>
  <c r="C60" i="12"/>
  <c r="E60" i="12"/>
  <c r="U60" i="12" s="1"/>
  <c r="T60" i="12" s="1"/>
  <c r="S60" i="12" s="1"/>
  <c r="F60" i="12"/>
  <c r="G60" i="12"/>
  <c r="A61" i="12"/>
  <c r="B61" i="12"/>
  <c r="D61" i="12" s="1"/>
  <c r="C61" i="12"/>
  <c r="E61" i="12"/>
  <c r="U61" i="12" s="1"/>
  <c r="T61" i="12" s="1"/>
  <c r="S61" i="12" s="1"/>
  <c r="F61" i="12"/>
  <c r="G61" i="12"/>
  <c r="G1" i="12"/>
  <c r="E1" i="12"/>
  <c r="C1" i="12"/>
  <c r="A1" i="12"/>
  <c r="J7" i="10"/>
  <c r="J5" i="10"/>
  <c r="J13" i="10"/>
  <c r="J11" i="10"/>
  <c r="F15" i="10"/>
  <c r="G15" i="10" s="1"/>
  <c r="F16" i="10"/>
  <c r="G16" i="10" s="1"/>
  <c r="F17" i="10"/>
  <c r="G17" i="10" s="1"/>
  <c r="F18" i="10"/>
  <c r="G18" i="10" s="1"/>
  <c r="F19" i="10"/>
  <c r="G19" i="10" s="1"/>
  <c r="F20" i="10"/>
  <c r="G20" i="10" s="1"/>
  <c r="F21" i="10"/>
  <c r="G21" i="10" s="1"/>
  <c r="F22" i="10"/>
  <c r="G22" i="10" s="1"/>
  <c r="F23" i="10"/>
  <c r="G23" i="10" s="1"/>
  <c r="F24" i="10"/>
  <c r="G24" i="10" s="1"/>
  <c r="F6" i="10"/>
  <c r="G6" i="10" s="1"/>
  <c r="F7" i="10"/>
  <c r="G7" i="10" s="1"/>
  <c r="F8" i="10"/>
  <c r="G8" i="10" s="1"/>
  <c r="F9" i="10"/>
  <c r="G9" i="10" s="1"/>
  <c r="F10" i="10"/>
  <c r="G10" i="10" s="1"/>
  <c r="F11" i="10"/>
  <c r="G11" i="10" s="1"/>
  <c r="F12" i="10"/>
  <c r="G12" i="10" s="1"/>
  <c r="F13" i="10"/>
  <c r="G13" i="10" s="1"/>
  <c r="F14" i="10"/>
  <c r="G14" i="10" s="1"/>
  <c r="F5" i="10"/>
  <c r="G5" i="10" s="1"/>
  <c r="D6" i="10"/>
  <c r="E6" i="10" s="1"/>
  <c r="D7" i="10"/>
  <c r="E7" i="10" s="1"/>
  <c r="D8" i="10"/>
  <c r="E8" i="10" s="1"/>
  <c r="D9" i="10"/>
  <c r="E9" i="10" s="1"/>
  <c r="D10" i="10"/>
  <c r="E10" i="10" s="1"/>
  <c r="D11" i="10"/>
  <c r="E11" i="10" s="1"/>
  <c r="D12" i="10"/>
  <c r="E12" i="10" s="1"/>
  <c r="D13" i="10"/>
  <c r="E13" i="10" s="1"/>
  <c r="D14" i="10"/>
  <c r="E14" i="10" s="1"/>
  <c r="D15" i="10"/>
  <c r="E15" i="10" s="1"/>
  <c r="D16" i="10"/>
  <c r="E16" i="10" s="1"/>
  <c r="D17" i="10"/>
  <c r="E17" i="10" s="1"/>
  <c r="D18" i="10"/>
  <c r="E18" i="10" s="1"/>
  <c r="D19" i="10"/>
  <c r="E19" i="10" s="1"/>
  <c r="D20" i="10"/>
  <c r="E20" i="10" s="1"/>
  <c r="D21" i="10"/>
  <c r="E21" i="10" s="1"/>
  <c r="D22" i="10"/>
  <c r="E22" i="10" s="1"/>
  <c r="D23" i="10"/>
  <c r="E23" i="10" s="1"/>
  <c r="D24" i="10"/>
  <c r="E24" i="10" s="1"/>
  <c r="D5" i="10"/>
  <c r="E5" i="10" s="1"/>
  <c r="B24" i="10"/>
  <c r="C24" i="10" s="1"/>
  <c r="B6" i="10"/>
  <c r="C6" i="10" s="1"/>
  <c r="B7" i="10"/>
  <c r="C7" i="10" s="1"/>
  <c r="B8" i="10"/>
  <c r="C8" i="10" s="1"/>
  <c r="B9" i="10"/>
  <c r="C9" i="10" s="1"/>
  <c r="B10" i="10"/>
  <c r="C10" i="10" s="1"/>
  <c r="B11" i="10"/>
  <c r="C11" i="10" s="1"/>
  <c r="B12" i="10"/>
  <c r="C12" i="10" s="1"/>
  <c r="B13" i="10"/>
  <c r="C13" i="10" s="1"/>
  <c r="B14" i="10"/>
  <c r="C14" i="10" s="1"/>
  <c r="B15" i="10"/>
  <c r="C15" i="10" s="1"/>
  <c r="B16" i="10"/>
  <c r="C16" i="10" s="1"/>
  <c r="B17" i="10"/>
  <c r="C17" i="10" s="1"/>
  <c r="B18" i="10"/>
  <c r="C18" i="10" s="1"/>
  <c r="B19" i="10"/>
  <c r="C19" i="10" s="1"/>
  <c r="B20" i="10"/>
  <c r="C20" i="10" s="1"/>
  <c r="B21" i="10"/>
  <c r="C21" i="10" s="1"/>
  <c r="B22" i="10"/>
  <c r="C22" i="10" s="1"/>
  <c r="B23" i="10"/>
  <c r="C23" i="10" s="1"/>
  <c r="B5" i="10"/>
  <c r="N1" i="6"/>
  <c r="J1" i="6"/>
  <c r="F1" i="6"/>
  <c r="F1" i="12" s="1"/>
  <c r="AA1" i="12" s="1"/>
  <c r="AG1" i="12" s="1"/>
  <c r="B1" i="6"/>
  <c r="B1" i="12" s="1"/>
  <c r="Y1" i="12" s="1"/>
  <c r="AE1" i="12" s="1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3" i="8"/>
  <c r="I41" i="8"/>
  <c r="I3" i="8"/>
  <c r="I13" i="8"/>
  <c r="I36" i="8"/>
  <c r="I37" i="8"/>
  <c r="I38" i="8"/>
  <c r="I39" i="8"/>
  <c r="I40" i="8"/>
  <c r="J19" i="10" l="1"/>
  <c r="AG4" i="12"/>
  <c r="AF4" i="12" s="1"/>
  <c r="AG8" i="12"/>
  <c r="AF8" i="12" s="1"/>
  <c r="AG12" i="12"/>
  <c r="AF12" i="12" s="1"/>
  <c r="AG16" i="12"/>
  <c r="AF16" i="12" s="1"/>
  <c r="AG20" i="12"/>
  <c r="AF20" i="12" s="1"/>
  <c r="AG24" i="12"/>
  <c r="AF24" i="12" s="1"/>
  <c r="AG28" i="12"/>
  <c r="AF28" i="12" s="1"/>
  <c r="AG32" i="12"/>
  <c r="AF32" i="12" s="1"/>
  <c r="AG36" i="12"/>
  <c r="AF36" i="12" s="1"/>
  <c r="AG40" i="12"/>
  <c r="AF40" i="12" s="1"/>
  <c r="AG44" i="12"/>
  <c r="AF44" i="12" s="1"/>
  <c r="AG48" i="12"/>
  <c r="AF48" i="12" s="1"/>
  <c r="AG52" i="12"/>
  <c r="AF52" i="12" s="1"/>
  <c r="AG56" i="12"/>
  <c r="AF56" i="12" s="1"/>
  <c r="AG60" i="12"/>
  <c r="AF60" i="12" s="1"/>
  <c r="AG54" i="12"/>
  <c r="AF54" i="12" s="1"/>
  <c r="AG2" i="12"/>
  <c r="AG3" i="12"/>
  <c r="AF3" i="12" s="1"/>
  <c r="AG11" i="12"/>
  <c r="AF11" i="12" s="1"/>
  <c r="AG15" i="12"/>
  <c r="AF15" i="12" s="1"/>
  <c r="AG23" i="12"/>
  <c r="AF23" i="12" s="1"/>
  <c r="AG31" i="12"/>
  <c r="AF31" i="12" s="1"/>
  <c r="AG39" i="12"/>
  <c r="AF39" i="12" s="1"/>
  <c r="AG5" i="12"/>
  <c r="AF5" i="12" s="1"/>
  <c r="AG9" i="12"/>
  <c r="AF9" i="12" s="1"/>
  <c r="AG13" i="12"/>
  <c r="AF13" i="12" s="1"/>
  <c r="AG17" i="12"/>
  <c r="AF17" i="12" s="1"/>
  <c r="AG21" i="12"/>
  <c r="AF21" i="12" s="1"/>
  <c r="AG25" i="12"/>
  <c r="AF25" i="12" s="1"/>
  <c r="AG29" i="12"/>
  <c r="AF29" i="12" s="1"/>
  <c r="AG33" i="12"/>
  <c r="AF33" i="12" s="1"/>
  <c r="AG37" i="12"/>
  <c r="AF37" i="12" s="1"/>
  <c r="AG41" i="12"/>
  <c r="AF41" i="12" s="1"/>
  <c r="AG45" i="12"/>
  <c r="AF45" i="12" s="1"/>
  <c r="AG49" i="12"/>
  <c r="AF49" i="12" s="1"/>
  <c r="AG53" i="12"/>
  <c r="AF53" i="12" s="1"/>
  <c r="AG57" i="12"/>
  <c r="AF57" i="12" s="1"/>
  <c r="AG61" i="12"/>
  <c r="AF61" i="12" s="1"/>
  <c r="AG6" i="12"/>
  <c r="AF6" i="12" s="1"/>
  <c r="AG10" i="12"/>
  <c r="AF10" i="12" s="1"/>
  <c r="AG14" i="12"/>
  <c r="AF14" i="12" s="1"/>
  <c r="AG18" i="12"/>
  <c r="AF18" i="12" s="1"/>
  <c r="AG22" i="12"/>
  <c r="AF22" i="12" s="1"/>
  <c r="AG26" i="12"/>
  <c r="AF26" i="12" s="1"/>
  <c r="AG30" i="12"/>
  <c r="AF30" i="12" s="1"/>
  <c r="AG34" i="12"/>
  <c r="AF34" i="12" s="1"/>
  <c r="AG38" i="12"/>
  <c r="AF38" i="12" s="1"/>
  <c r="AG42" i="12"/>
  <c r="AF42" i="12" s="1"/>
  <c r="AG46" i="12"/>
  <c r="AF46" i="12" s="1"/>
  <c r="AG50" i="12"/>
  <c r="AF50" i="12" s="1"/>
  <c r="AG58" i="12"/>
  <c r="AF58" i="12" s="1"/>
  <c r="AG7" i="12"/>
  <c r="AF7" i="12" s="1"/>
  <c r="AG19" i="12"/>
  <c r="AF19" i="12" s="1"/>
  <c r="AG27" i="12"/>
  <c r="AF27" i="12" s="1"/>
  <c r="AG35" i="12"/>
  <c r="AF35" i="12" s="1"/>
  <c r="AG47" i="12"/>
  <c r="AF47" i="12" s="1"/>
  <c r="AG51" i="12"/>
  <c r="AF51" i="12" s="1"/>
  <c r="AG55" i="12"/>
  <c r="AF55" i="12" s="1"/>
  <c r="AG43" i="12"/>
  <c r="AF43" i="12" s="1"/>
  <c r="AG59" i="12"/>
  <c r="AF59" i="12" s="1"/>
  <c r="K61" i="12"/>
  <c r="J61" i="12" s="1"/>
  <c r="I61" i="12" s="1"/>
  <c r="R61" i="12"/>
  <c r="Q61" i="12" s="1"/>
  <c r="P61" i="12" s="1"/>
  <c r="K59" i="12"/>
  <c r="J59" i="12" s="1"/>
  <c r="I59" i="12" s="1"/>
  <c r="R59" i="12"/>
  <c r="Q59" i="12" s="1"/>
  <c r="P59" i="12" s="1"/>
  <c r="K57" i="12"/>
  <c r="J57" i="12" s="1"/>
  <c r="I57" i="12" s="1"/>
  <c r="R57" i="12"/>
  <c r="Q57" i="12" s="1"/>
  <c r="P57" i="12" s="1"/>
  <c r="K55" i="12"/>
  <c r="J55" i="12" s="1"/>
  <c r="I55" i="12" s="1"/>
  <c r="R55" i="12"/>
  <c r="Q55" i="12" s="1"/>
  <c r="P55" i="12" s="1"/>
  <c r="K53" i="12"/>
  <c r="J53" i="12" s="1"/>
  <c r="I53" i="12" s="1"/>
  <c r="R53" i="12"/>
  <c r="Q53" i="12" s="1"/>
  <c r="P53" i="12" s="1"/>
  <c r="K51" i="12"/>
  <c r="J51" i="12" s="1"/>
  <c r="I51" i="12" s="1"/>
  <c r="R51" i="12"/>
  <c r="Q51" i="12" s="1"/>
  <c r="P51" i="12" s="1"/>
  <c r="K49" i="12"/>
  <c r="J49" i="12" s="1"/>
  <c r="I49" i="12" s="1"/>
  <c r="R49" i="12"/>
  <c r="Q49" i="12" s="1"/>
  <c r="P49" i="12" s="1"/>
  <c r="K47" i="12"/>
  <c r="J47" i="12" s="1"/>
  <c r="I47" i="12" s="1"/>
  <c r="R47" i="12"/>
  <c r="Q47" i="12" s="1"/>
  <c r="P47" i="12" s="1"/>
  <c r="K45" i="12"/>
  <c r="J45" i="12" s="1"/>
  <c r="I45" i="12" s="1"/>
  <c r="R45" i="12"/>
  <c r="Q45" i="12" s="1"/>
  <c r="P45" i="12" s="1"/>
  <c r="K43" i="12"/>
  <c r="J43" i="12" s="1"/>
  <c r="I43" i="12" s="1"/>
  <c r="R43" i="12"/>
  <c r="Q43" i="12" s="1"/>
  <c r="P43" i="12" s="1"/>
  <c r="K41" i="12"/>
  <c r="J41" i="12" s="1"/>
  <c r="I41" i="12" s="1"/>
  <c r="R41" i="12"/>
  <c r="Q41" i="12" s="1"/>
  <c r="P41" i="12" s="1"/>
  <c r="K39" i="12"/>
  <c r="J39" i="12" s="1"/>
  <c r="I39" i="12" s="1"/>
  <c r="R39" i="12"/>
  <c r="Q39" i="12" s="1"/>
  <c r="P39" i="12" s="1"/>
  <c r="K37" i="12"/>
  <c r="J37" i="12" s="1"/>
  <c r="I37" i="12" s="1"/>
  <c r="R37" i="12"/>
  <c r="Q37" i="12" s="1"/>
  <c r="P37" i="12" s="1"/>
  <c r="K35" i="12"/>
  <c r="J35" i="12" s="1"/>
  <c r="I35" i="12" s="1"/>
  <c r="R35" i="12"/>
  <c r="Q35" i="12" s="1"/>
  <c r="P35" i="12" s="1"/>
  <c r="K33" i="12"/>
  <c r="J33" i="12" s="1"/>
  <c r="I33" i="12" s="1"/>
  <c r="R33" i="12"/>
  <c r="Q33" i="12" s="1"/>
  <c r="P33" i="12" s="1"/>
  <c r="K31" i="12"/>
  <c r="J31" i="12" s="1"/>
  <c r="I31" i="12" s="1"/>
  <c r="R31" i="12"/>
  <c r="Q31" i="12" s="1"/>
  <c r="P31" i="12" s="1"/>
  <c r="K29" i="12"/>
  <c r="J29" i="12" s="1"/>
  <c r="I29" i="12" s="1"/>
  <c r="R29" i="12"/>
  <c r="Q29" i="12" s="1"/>
  <c r="P29" i="12" s="1"/>
  <c r="K27" i="12"/>
  <c r="J27" i="12" s="1"/>
  <c r="I27" i="12" s="1"/>
  <c r="R27" i="12"/>
  <c r="Q27" i="12" s="1"/>
  <c r="P27" i="12" s="1"/>
  <c r="K25" i="12"/>
  <c r="J25" i="12" s="1"/>
  <c r="I25" i="12" s="1"/>
  <c r="R25" i="12"/>
  <c r="Q25" i="12" s="1"/>
  <c r="P25" i="12" s="1"/>
  <c r="K23" i="12"/>
  <c r="J23" i="12" s="1"/>
  <c r="I23" i="12" s="1"/>
  <c r="R23" i="12"/>
  <c r="Q23" i="12" s="1"/>
  <c r="P23" i="12" s="1"/>
  <c r="K21" i="12"/>
  <c r="J21" i="12" s="1"/>
  <c r="I21" i="12" s="1"/>
  <c r="R21" i="12"/>
  <c r="Q21" i="12" s="1"/>
  <c r="P21" i="12" s="1"/>
  <c r="K19" i="12"/>
  <c r="J19" i="12" s="1"/>
  <c r="I19" i="12" s="1"/>
  <c r="R19" i="12"/>
  <c r="Q19" i="12" s="1"/>
  <c r="P19" i="12" s="1"/>
  <c r="K17" i="12"/>
  <c r="J17" i="12" s="1"/>
  <c r="I17" i="12" s="1"/>
  <c r="R17" i="12"/>
  <c r="Q17" i="12" s="1"/>
  <c r="P17" i="12" s="1"/>
  <c r="K15" i="12"/>
  <c r="J15" i="12" s="1"/>
  <c r="I15" i="12" s="1"/>
  <c r="R15" i="12"/>
  <c r="Q15" i="12" s="1"/>
  <c r="P15" i="12" s="1"/>
  <c r="K13" i="12"/>
  <c r="J13" i="12" s="1"/>
  <c r="I13" i="12" s="1"/>
  <c r="R13" i="12"/>
  <c r="Q13" i="12" s="1"/>
  <c r="P13" i="12" s="1"/>
  <c r="K11" i="12"/>
  <c r="J11" i="12" s="1"/>
  <c r="I11" i="12" s="1"/>
  <c r="R11" i="12"/>
  <c r="Q11" i="12" s="1"/>
  <c r="P11" i="12" s="1"/>
  <c r="K9" i="12"/>
  <c r="J9" i="12" s="1"/>
  <c r="I9" i="12" s="1"/>
  <c r="R9" i="12"/>
  <c r="Q9" i="12" s="1"/>
  <c r="P9" i="12" s="1"/>
  <c r="K7" i="12"/>
  <c r="J7" i="12" s="1"/>
  <c r="I7" i="12" s="1"/>
  <c r="R7" i="12"/>
  <c r="Q7" i="12" s="1"/>
  <c r="P7" i="12" s="1"/>
  <c r="K60" i="12"/>
  <c r="J60" i="12" s="1"/>
  <c r="I60" i="12" s="1"/>
  <c r="R60" i="12"/>
  <c r="Q60" i="12" s="1"/>
  <c r="P60" i="12" s="1"/>
  <c r="K58" i="12"/>
  <c r="J58" i="12" s="1"/>
  <c r="I58" i="12" s="1"/>
  <c r="R58" i="12"/>
  <c r="Q58" i="12" s="1"/>
  <c r="P58" i="12" s="1"/>
  <c r="K56" i="12"/>
  <c r="J56" i="12" s="1"/>
  <c r="I56" i="12" s="1"/>
  <c r="R56" i="12"/>
  <c r="Q56" i="12" s="1"/>
  <c r="P56" i="12" s="1"/>
  <c r="K54" i="12"/>
  <c r="J54" i="12" s="1"/>
  <c r="I54" i="12" s="1"/>
  <c r="R54" i="12"/>
  <c r="Q54" i="12" s="1"/>
  <c r="P54" i="12" s="1"/>
  <c r="K52" i="12"/>
  <c r="J52" i="12" s="1"/>
  <c r="I52" i="12" s="1"/>
  <c r="R52" i="12"/>
  <c r="Q52" i="12" s="1"/>
  <c r="P52" i="12" s="1"/>
  <c r="K50" i="12"/>
  <c r="J50" i="12" s="1"/>
  <c r="I50" i="12" s="1"/>
  <c r="R50" i="12"/>
  <c r="Q50" i="12" s="1"/>
  <c r="P50" i="12" s="1"/>
  <c r="K48" i="12"/>
  <c r="J48" i="12" s="1"/>
  <c r="I48" i="12" s="1"/>
  <c r="R48" i="12"/>
  <c r="Q48" i="12" s="1"/>
  <c r="P48" i="12" s="1"/>
  <c r="K46" i="12"/>
  <c r="J46" i="12" s="1"/>
  <c r="I46" i="12" s="1"/>
  <c r="R46" i="12"/>
  <c r="Q46" i="12" s="1"/>
  <c r="P46" i="12" s="1"/>
  <c r="K44" i="12"/>
  <c r="J44" i="12" s="1"/>
  <c r="I44" i="12" s="1"/>
  <c r="R44" i="12"/>
  <c r="Q44" i="12" s="1"/>
  <c r="P44" i="12" s="1"/>
  <c r="K42" i="12"/>
  <c r="J42" i="12" s="1"/>
  <c r="I42" i="12" s="1"/>
  <c r="R42" i="12"/>
  <c r="Q42" i="12" s="1"/>
  <c r="P42" i="12" s="1"/>
  <c r="K40" i="12"/>
  <c r="J40" i="12" s="1"/>
  <c r="I40" i="12" s="1"/>
  <c r="R40" i="12"/>
  <c r="Q40" i="12" s="1"/>
  <c r="P40" i="12" s="1"/>
  <c r="K38" i="12"/>
  <c r="J38" i="12" s="1"/>
  <c r="I38" i="12" s="1"/>
  <c r="R38" i="12"/>
  <c r="Q38" i="12" s="1"/>
  <c r="P38" i="12" s="1"/>
  <c r="K36" i="12"/>
  <c r="J36" i="12" s="1"/>
  <c r="I36" i="12" s="1"/>
  <c r="R36" i="12"/>
  <c r="Q36" i="12" s="1"/>
  <c r="P36" i="12" s="1"/>
  <c r="K34" i="12"/>
  <c r="J34" i="12" s="1"/>
  <c r="I34" i="12" s="1"/>
  <c r="R34" i="12"/>
  <c r="Q34" i="12" s="1"/>
  <c r="P34" i="12" s="1"/>
  <c r="K32" i="12"/>
  <c r="J32" i="12" s="1"/>
  <c r="I32" i="12" s="1"/>
  <c r="R32" i="12"/>
  <c r="Q32" i="12" s="1"/>
  <c r="P32" i="12" s="1"/>
  <c r="K30" i="12"/>
  <c r="J30" i="12" s="1"/>
  <c r="I30" i="12" s="1"/>
  <c r="R30" i="12"/>
  <c r="Q30" i="12" s="1"/>
  <c r="P30" i="12" s="1"/>
  <c r="K28" i="12"/>
  <c r="J28" i="12" s="1"/>
  <c r="I28" i="12" s="1"/>
  <c r="R28" i="12"/>
  <c r="Q28" i="12" s="1"/>
  <c r="P28" i="12" s="1"/>
  <c r="K26" i="12"/>
  <c r="J26" i="12" s="1"/>
  <c r="I26" i="12" s="1"/>
  <c r="R26" i="12"/>
  <c r="Q26" i="12" s="1"/>
  <c r="P26" i="12" s="1"/>
  <c r="K24" i="12"/>
  <c r="J24" i="12" s="1"/>
  <c r="I24" i="12" s="1"/>
  <c r="R24" i="12"/>
  <c r="Q24" i="12" s="1"/>
  <c r="P24" i="12" s="1"/>
  <c r="K22" i="12"/>
  <c r="J22" i="12" s="1"/>
  <c r="I22" i="12" s="1"/>
  <c r="R22" i="12"/>
  <c r="Q22" i="12" s="1"/>
  <c r="P22" i="12" s="1"/>
  <c r="K20" i="12"/>
  <c r="J20" i="12" s="1"/>
  <c r="I20" i="12" s="1"/>
  <c r="R20" i="12"/>
  <c r="Q20" i="12" s="1"/>
  <c r="P20" i="12" s="1"/>
  <c r="K18" i="12"/>
  <c r="J18" i="12" s="1"/>
  <c r="I18" i="12" s="1"/>
  <c r="R18" i="12"/>
  <c r="Q18" i="12" s="1"/>
  <c r="P18" i="12" s="1"/>
  <c r="K16" i="12"/>
  <c r="J16" i="12" s="1"/>
  <c r="I16" i="12" s="1"/>
  <c r="R16" i="12"/>
  <c r="Q16" i="12" s="1"/>
  <c r="P16" i="12" s="1"/>
  <c r="K14" i="12"/>
  <c r="J14" i="12" s="1"/>
  <c r="I14" i="12" s="1"/>
  <c r="R14" i="12"/>
  <c r="Q14" i="12" s="1"/>
  <c r="P14" i="12" s="1"/>
  <c r="K12" i="12"/>
  <c r="J12" i="12" s="1"/>
  <c r="I12" i="12" s="1"/>
  <c r="R12" i="12"/>
  <c r="Q12" i="12" s="1"/>
  <c r="P12" i="12" s="1"/>
  <c r="K10" i="12"/>
  <c r="J10" i="12" s="1"/>
  <c r="I10" i="12" s="1"/>
  <c r="R10" i="12"/>
  <c r="Q10" i="12" s="1"/>
  <c r="P10" i="12" s="1"/>
  <c r="K8" i="12"/>
  <c r="J8" i="12" s="1"/>
  <c r="I8" i="12" s="1"/>
  <c r="R8" i="12"/>
  <c r="Q8" i="12" s="1"/>
  <c r="P8" i="12" s="1"/>
  <c r="K6" i="12"/>
  <c r="J6" i="12" s="1"/>
  <c r="I6" i="12" s="1"/>
  <c r="R6" i="12"/>
  <c r="Q6" i="12" s="1"/>
  <c r="P6" i="12" s="1"/>
  <c r="K4" i="12"/>
  <c r="J4" i="12" s="1"/>
  <c r="I4" i="12" s="1"/>
  <c r="R4" i="12"/>
  <c r="Q4" i="12" s="1"/>
  <c r="P4" i="12" s="1"/>
  <c r="D1" i="12"/>
  <c r="N29" i="12"/>
  <c r="M29" i="12" s="1"/>
  <c r="L29" i="12" s="1"/>
  <c r="N27" i="12"/>
  <c r="M27" i="12" s="1"/>
  <c r="L27" i="12" s="1"/>
  <c r="N6" i="12"/>
  <c r="M6" i="12" s="1"/>
  <c r="L6" i="12" s="1"/>
  <c r="N58" i="12"/>
  <c r="M58" i="12" s="1"/>
  <c r="L58" i="12" s="1"/>
  <c r="N54" i="12"/>
  <c r="M54" i="12" s="1"/>
  <c r="L54" i="12" s="1"/>
  <c r="N46" i="12"/>
  <c r="M46" i="12" s="1"/>
  <c r="L46" i="12" s="1"/>
  <c r="N45" i="12"/>
  <c r="M45" i="12" s="1"/>
  <c r="L45" i="12" s="1"/>
  <c r="N43" i="12"/>
  <c r="M43" i="12" s="1"/>
  <c r="L43" i="12" s="1"/>
  <c r="N41" i="12"/>
  <c r="M41" i="12" s="1"/>
  <c r="L41" i="12" s="1"/>
  <c r="N39" i="12"/>
  <c r="M39" i="12" s="1"/>
  <c r="L39" i="12" s="1"/>
  <c r="N37" i="12"/>
  <c r="M37" i="12" s="1"/>
  <c r="L37" i="12" s="1"/>
  <c r="N35" i="12"/>
  <c r="M35" i="12" s="1"/>
  <c r="L35" i="12" s="1"/>
  <c r="N33" i="12"/>
  <c r="M33" i="12" s="1"/>
  <c r="L33" i="12" s="1"/>
  <c r="N31" i="12"/>
  <c r="M31" i="12" s="1"/>
  <c r="L31" i="12" s="1"/>
  <c r="N25" i="12"/>
  <c r="M25" i="12" s="1"/>
  <c r="L25" i="12" s="1"/>
  <c r="N23" i="12"/>
  <c r="M23" i="12" s="1"/>
  <c r="L23" i="12" s="1"/>
  <c r="N21" i="12"/>
  <c r="M21" i="12" s="1"/>
  <c r="L21" i="12" s="1"/>
  <c r="N19" i="12"/>
  <c r="M19" i="12" s="1"/>
  <c r="L19" i="12" s="1"/>
  <c r="N17" i="12"/>
  <c r="M17" i="12" s="1"/>
  <c r="L17" i="12" s="1"/>
  <c r="N15" i="12"/>
  <c r="M15" i="12" s="1"/>
  <c r="L15" i="12" s="1"/>
  <c r="N13" i="12"/>
  <c r="M13" i="12" s="1"/>
  <c r="L13" i="12" s="1"/>
  <c r="N11" i="12"/>
  <c r="M11" i="12" s="1"/>
  <c r="L11" i="12" s="1"/>
  <c r="N8" i="12"/>
  <c r="M8" i="12" s="1"/>
  <c r="L8" i="12" s="1"/>
  <c r="N4" i="12"/>
  <c r="M4" i="12" s="1"/>
  <c r="L4" i="12" s="1"/>
  <c r="N60" i="12"/>
  <c r="M60" i="12" s="1"/>
  <c r="L60" i="12" s="1"/>
  <c r="N56" i="12"/>
  <c r="M56" i="12" s="1"/>
  <c r="L56" i="12" s="1"/>
  <c r="N52" i="12"/>
  <c r="M52" i="12" s="1"/>
  <c r="L52" i="12" s="1"/>
  <c r="N50" i="12"/>
  <c r="M50" i="12" s="1"/>
  <c r="L50" i="12" s="1"/>
  <c r="N48" i="12"/>
  <c r="M48" i="12" s="1"/>
  <c r="L48" i="12" s="1"/>
  <c r="K3" i="12"/>
  <c r="J3" i="12" s="1"/>
  <c r="N44" i="12"/>
  <c r="M44" i="12" s="1"/>
  <c r="L44" i="12" s="1"/>
  <c r="N42" i="12"/>
  <c r="M42" i="12" s="1"/>
  <c r="L42" i="12" s="1"/>
  <c r="N40" i="12"/>
  <c r="M40" i="12" s="1"/>
  <c r="L40" i="12" s="1"/>
  <c r="N38" i="12"/>
  <c r="M38" i="12" s="1"/>
  <c r="L38" i="12" s="1"/>
  <c r="N36" i="12"/>
  <c r="M36" i="12" s="1"/>
  <c r="L36" i="12" s="1"/>
  <c r="N34" i="12"/>
  <c r="M34" i="12" s="1"/>
  <c r="L34" i="12" s="1"/>
  <c r="N32" i="12"/>
  <c r="M32" i="12" s="1"/>
  <c r="L32" i="12" s="1"/>
  <c r="N30" i="12"/>
  <c r="M30" i="12" s="1"/>
  <c r="L30" i="12" s="1"/>
  <c r="N28" i="12"/>
  <c r="M28" i="12" s="1"/>
  <c r="L28" i="12" s="1"/>
  <c r="N26" i="12"/>
  <c r="M26" i="12" s="1"/>
  <c r="L26" i="12" s="1"/>
  <c r="N24" i="12"/>
  <c r="M24" i="12" s="1"/>
  <c r="L24" i="12" s="1"/>
  <c r="N22" i="12"/>
  <c r="M22" i="12" s="1"/>
  <c r="L22" i="12" s="1"/>
  <c r="N20" i="12"/>
  <c r="M20" i="12" s="1"/>
  <c r="L20" i="12" s="1"/>
  <c r="N18" i="12"/>
  <c r="M18" i="12" s="1"/>
  <c r="L18" i="12" s="1"/>
  <c r="N16" i="12"/>
  <c r="M16" i="12" s="1"/>
  <c r="L16" i="12" s="1"/>
  <c r="N14" i="12"/>
  <c r="M14" i="12" s="1"/>
  <c r="L14" i="12" s="1"/>
  <c r="N12" i="12"/>
  <c r="M12" i="12" s="1"/>
  <c r="L12" i="12" s="1"/>
  <c r="N9" i="12"/>
  <c r="M9" i="12" s="1"/>
  <c r="L9" i="12" s="1"/>
  <c r="N7" i="12"/>
  <c r="M7" i="12" s="1"/>
  <c r="L7" i="12" s="1"/>
  <c r="N5" i="12"/>
  <c r="M5" i="12" s="1"/>
  <c r="L5" i="12" s="1"/>
  <c r="N3" i="12"/>
  <c r="M3" i="12" s="1"/>
  <c r="L3" i="12" s="1"/>
  <c r="N61" i="12"/>
  <c r="M61" i="12" s="1"/>
  <c r="L61" i="12" s="1"/>
  <c r="N59" i="12"/>
  <c r="M59" i="12" s="1"/>
  <c r="L59" i="12" s="1"/>
  <c r="N57" i="12"/>
  <c r="M57" i="12" s="1"/>
  <c r="L57" i="12" s="1"/>
  <c r="N55" i="12"/>
  <c r="M55" i="12" s="1"/>
  <c r="L55" i="12" s="1"/>
  <c r="N53" i="12"/>
  <c r="M53" i="12" s="1"/>
  <c r="L53" i="12" s="1"/>
  <c r="N51" i="12"/>
  <c r="M51" i="12" s="1"/>
  <c r="L51" i="12" s="1"/>
  <c r="N49" i="12"/>
  <c r="M49" i="12" s="1"/>
  <c r="L49" i="12" s="1"/>
  <c r="N47" i="12"/>
  <c r="M47" i="12" s="1"/>
  <c r="L47" i="12" s="1"/>
  <c r="N10" i="12"/>
  <c r="M10" i="12" s="1"/>
  <c r="L10" i="12" s="1"/>
  <c r="K2" i="12"/>
  <c r="J2" i="12" s="1"/>
  <c r="I2" i="12" s="1"/>
  <c r="N2" i="12"/>
  <c r="M2" i="12" s="1"/>
  <c r="L2" i="12" s="1"/>
  <c r="K5" i="12"/>
  <c r="J5" i="12" s="1"/>
  <c r="D2" i="12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2" i="8"/>
  <c r="I11" i="8"/>
  <c r="I10" i="8"/>
  <c r="I9" i="8"/>
  <c r="I8" i="8"/>
  <c r="I7" i="8"/>
  <c r="I6" i="8"/>
  <c r="I5" i="8"/>
  <c r="I4" i="8"/>
  <c r="AE3" i="12" l="1"/>
  <c r="AD3" i="12" s="1"/>
  <c r="AE7" i="12"/>
  <c r="AD7" i="12" s="1"/>
  <c r="AE11" i="12"/>
  <c r="AD11" i="12" s="1"/>
  <c r="AE15" i="12"/>
  <c r="AD15" i="12" s="1"/>
  <c r="AE19" i="12"/>
  <c r="AD19" i="12" s="1"/>
  <c r="AE23" i="12"/>
  <c r="AD23" i="12" s="1"/>
  <c r="AE27" i="12"/>
  <c r="AD27" i="12" s="1"/>
  <c r="AE31" i="12"/>
  <c r="AD31" i="12" s="1"/>
  <c r="AE39" i="12"/>
  <c r="AD39" i="12" s="1"/>
  <c r="AE43" i="12"/>
  <c r="AD43" i="12" s="1"/>
  <c r="AE51" i="12"/>
  <c r="AD51" i="12" s="1"/>
  <c r="AE59" i="12"/>
  <c r="AD59" i="12" s="1"/>
  <c r="AE5" i="12"/>
  <c r="AD5" i="12" s="1"/>
  <c r="AE9" i="12"/>
  <c r="AD9" i="12" s="1"/>
  <c r="AE13" i="12"/>
  <c r="AD13" i="12" s="1"/>
  <c r="AE17" i="12"/>
  <c r="AD17" i="12" s="1"/>
  <c r="AE21" i="12"/>
  <c r="AD21" i="12" s="1"/>
  <c r="AE25" i="12"/>
  <c r="AD25" i="12" s="1"/>
  <c r="AE29" i="12"/>
  <c r="AD29" i="12" s="1"/>
  <c r="AE33" i="12"/>
  <c r="AD33" i="12" s="1"/>
  <c r="AE37" i="12"/>
  <c r="AD37" i="12" s="1"/>
  <c r="AE41" i="12"/>
  <c r="AD41" i="12" s="1"/>
  <c r="AE45" i="12"/>
  <c r="AD45" i="12" s="1"/>
  <c r="AE49" i="12"/>
  <c r="AD49" i="12" s="1"/>
  <c r="AE53" i="12"/>
  <c r="AD53" i="12" s="1"/>
  <c r="AE57" i="12"/>
  <c r="AD57" i="12" s="1"/>
  <c r="AE61" i="12"/>
  <c r="AD61" i="12" s="1"/>
  <c r="AE6" i="12"/>
  <c r="AD6" i="12" s="1"/>
  <c r="AE10" i="12"/>
  <c r="AD10" i="12" s="1"/>
  <c r="AE14" i="12"/>
  <c r="AD14" i="12" s="1"/>
  <c r="AE18" i="12"/>
  <c r="AD18" i="12" s="1"/>
  <c r="AE22" i="12"/>
  <c r="AD22" i="12" s="1"/>
  <c r="AE26" i="12"/>
  <c r="AD26" i="12" s="1"/>
  <c r="AE30" i="12"/>
  <c r="AD30" i="12" s="1"/>
  <c r="AE34" i="12"/>
  <c r="AD34" i="12" s="1"/>
  <c r="AE38" i="12"/>
  <c r="AD38" i="12" s="1"/>
  <c r="AE42" i="12"/>
  <c r="AD42" i="12" s="1"/>
  <c r="AE46" i="12"/>
  <c r="AD46" i="12" s="1"/>
  <c r="AE50" i="12"/>
  <c r="AD50" i="12" s="1"/>
  <c r="AE54" i="12"/>
  <c r="AD54" i="12" s="1"/>
  <c r="AE58" i="12"/>
  <c r="AD58" i="12" s="1"/>
  <c r="AE2" i="12"/>
  <c r="AD2" i="12" s="1"/>
  <c r="AE35" i="12"/>
  <c r="AD35" i="12" s="1"/>
  <c r="AE47" i="12"/>
  <c r="AD47" i="12" s="1"/>
  <c r="AE55" i="12"/>
  <c r="AD55" i="12" s="1"/>
  <c r="AE12" i="12"/>
  <c r="AD12" i="12" s="1"/>
  <c r="AE28" i="12"/>
  <c r="AD28" i="12" s="1"/>
  <c r="AE44" i="12"/>
  <c r="AD44" i="12" s="1"/>
  <c r="AE60" i="12"/>
  <c r="AD60" i="12" s="1"/>
  <c r="AE16" i="12"/>
  <c r="AD16" i="12" s="1"/>
  <c r="AE32" i="12"/>
  <c r="AD32" i="12" s="1"/>
  <c r="AE48" i="12"/>
  <c r="AD48" i="12" s="1"/>
  <c r="AE4" i="12"/>
  <c r="AD4" i="12" s="1"/>
  <c r="AE20" i="12"/>
  <c r="AD20" i="12" s="1"/>
  <c r="AE36" i="12"/>
  <c r="AD36" i="12" s="1"/>
  <c r="AE52" i="12"/>
  <c r="AD52" i="12" s="1"/>
  <c r="AE8" i="12"/>
  <c r="AD8" i="12" s="1"/>
  <c r="AE24" i="12"/>
  <c r="AD24" i="12" s="1"/>
  <c r="AE40" i="12"/>
  <c r="AD40" i="12" s="1"/>
  <c r="AE56" i="12"/>
  <c r="AD56" i="12" s="1"/>
  <c r="Y7" i="12"/>
  <c r="Y11" i="12"/>
  <c r="Y19" i="12"/>
  <c r="Y23" i="12"/>
  <c r="Y27" i="12"/>
  <c r="Y35" i="12"/>
  <c r="Y39" i="12"/>
  <c r="Y43" i="12"/>
  <c r="Y51" i="12"/>
  <c r="Y55" i="12"/>
  <c r="Y59" i="12"/>
  <c r="Y9" i="12"/>
  <c r="Y13" i="12"/>
  <c r="Y17" i="12"/>
  <c r="Y25" i="12"/>
  <c r="Y29" i="12"/>
  <c r="Y33" i="12"/>
  <c r="Y41" i="12"/>
  <c r="Y45" i="12"/>
  <c r="Y49" i="12"/>
  <c r="Y57" i="12"/>
  <c r="Y61" i="12"/>
  <c r="Y6" i="12"/>
  <c r="Y14" i="12"/>
  <c r="Y18" i="12"/>
  <c r="Y22" i="12"/>
  <c r="Y30" i="12"/>
  <c r="Y34" i="12"/>
  <c r="Y38" i="12"/>
  <c r="Y46" i="12"/>
  <c r="Y50" i="12"/>
  <c r="Y54" i="12"/>
  <c r="Y4" i="12"/>
  <c r="Y12" i="12"/>
  <c r="Y28" i="12"/>
  <c r="Y60" i="12"/>
  <c r="Y16" i="12"/>
  <c r="Y32" i="12"/>
  <c r="Y20" i="12"/>
  <c r="Y36" i="12"/>
  <c r="Y52" i="12"/>
  <c r="Y24" i="12"/>
  <c r="Y40" i="12"/>
  <c r="Y56" i="12"/>
  <c r="AA2" i="12"/>
  <c r="Z2" i="12" s="1"/>
  <c r="AA4" i="12"/>
  <c r="AA8" i="12"/>
  <c r="AA12" i="12"/>
  <c r="AA16" i="12"/>
  <c r="AA20" i="12"/>
  <c r="AA24" i="12"/>
  <c r="AA28" i="12"/>
  <c r="AA32" i="12"/>
  <c r="AA36" i="12"/>
  <c r="AA40" i="12"/>
  <c r="Z40" i="12" s="1"/>
  <c r="AA44" i="12"/>
  <c r="AA48" i="12"/>
  <c r="AA52" i="12"/>
  <c r="AA56" i="12"/>
  <c r="AA60" i="12"/>
  <c r="AA6" i="12"/>
  <c r="AA18" i="12"/>
  <c r="AA26" i="12"/>
  <c r="AA30" i="12"/>
  <c r="AA38" i="12"/>
  <c r="AA46" i="12"/>
  <c r="AA54" i="12"/>
  <c r="AA3" i="12"/>
  <c r="AA11" i="12"/>
  <c r="AA19" i="12"/>
  <c r="AA27" i="12"/>
  <c r="AA35" i="12"/>
  <c r="AA43" i="12"/>
  <c r="Z43" i="12" s="1"/>
  <c r="AA51" i="12"/>
  <c r="AA5" i="12"/>
  <c r="AA9" i="12"/>
  <c r="AA13" i="12"/>
  <c r="AA17" i="12"/>
  <c r="AA21" i="12"/>
  <c r="AA25" i="12"/>
  <c r="AA29" i="12"/>
  <c r="AA33" i="12"/>
  <c r="AA37" i="12"/>
  <c r="AA41" i="12"/>
  <c r="AA45" i="12"/>
  <c r="AA49" i="12"/>
  <c r="AA53" i="12"/>
  <c r="AA57" i="12"/>
  <c r="AA61" i="12"/>
  <c r="AA10" i="12"/>
  <c r="AA14" i="12"/>
  <c r="AA22" i="12"/>
  <c r="AA34" i="12"/>
  <c r="AA42" i="12"/>
  <c r="AA50" i="12"/>
  <c r="AA58" i="12"/>
  <c r="AA7" i="12"/>
  <c r="AA15" i="12"/>
  <c r="Z15" i="12" s="1"/>
  <c r="AA23" i="12"/>
  <c r="AA31" i="12"/>
  <c r="AA39" i="12"/>
  <c r="AA47" i="12"/>
  <c r="AA55" i="12"/>
  <c r="AA59" i="12"/>
  <c r="AF2" i="12"/>
  <c r="X2" i="12"/>
  <c r="Z44" i="12"/>
  <c r="I3" i="12"/>
  <c r="X3" i="12" s="1"/>
  <c r="I5" i="12"/>
  <c r="Z17" i="12" s="1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M3" i="6"/>
  <c r="I3" i="6"/>
  <c r="Y8" i="12" l="1"/>
  <c r="Y48" i="12"/>
  <c r="Y44" i="12"/>
  <c r="X44" i="12" s="1"/>
  <c r="Y58" i="12"/>
  <c r="X58" i="12" s="1"/>
  <c r="Y42" i="12"/>
  <c r="Y26" i="12"/>
  <c r="Y10" i="12"/>
  <c r="X10" i="12" s="1"/>
  <c r="Y53" i="12"/>
  <c r="X53" i="12" s="1"/>
  <c r="Y37" i="12"/>
  <c r="Y21" i="12"/>
  <c r="Y5" i="12"/>
  <c r="X5" i="12" s="1"/>
  <c r="Y47" i="12"/>
  <c r="X47" i="12" s="1"/>
  <c r="Y31" i="12"/>
  <c r="Y15" i="12"/>
  <c r="Z36" i="12"/>
  <c r="Z32" i="12"/>
  <c r="Z28" i="12"/>
  <c r="Z24" i="12"/>
  <c r="Z20" i="12"/>
  <c r="Z16" i="12"/>
  <c r="Z35" i="12"/>
  <c r="Z3" i="12"/>
  <c r="Z50" i="12"/>
  <c r="Z34" i="12"/>
  <c r="Z18" i="12"/>
  <c r="Z27" i="12"/>
  <c r="Z61" i="12"/>
  <c r="Z45" i="12"/>
  <c r="Z29" i="12"/>
  <c r="Z13" i="12"/>
  <c r="Z46" i="12"/>
  <c r="Z30" i="12"/>
  <c r="Z14" i="12"/>
  <c r="Z55" i="12"/>
  <c r="Z19" i="12"/>
  <c r="Z57" i="12"/>
  <c r="Z41" i="12"/>
  <c r="Z25" i="12"/>
  <c r="Z9" i="12"/>
  <c r="Z54" i="12"/>
  <c r="Z38" i="12"/>
  <c r="Z22" i="12"/>
  <c r="Z6" i="12"/>
  <c r="Z39" i="12"/>
  <c r="Z7" i="12"/>
  <c r="Z49" i="12"/>
  <c r="Z33" i="12"/>
  <c r="Z12" i="12"/>
  <c r="Z8" i="12"/>
  <c r="Z4" i="12"/>
  <c r="Z59" i="12"/>
  <c r="Z31" i="12"/>
  <c r="Z60" i="12"/>
  <c r="Z56" i="12"/>
  <c r="Z52" i="12"/>
  <c r="Z48" i="12"/>
  <c r="Z51" i="12"/>
  <c r="Z23" i="12"/>
  <c r="Z58" i="12"/>
  <c r="Z42" i="12"/>
  <c r="Z26" i="12"/>
  <c r="Z10" i="12"/>
  <c r="Z47" i="12"/>
  <c r="Z11" i="12"/>
  <c r="Z53" i="12"/>
  <c r="Z37" i="12"/>
  <c r="Z21" i="12"/>
  <c r="Z5" i="12"/>
  <c r="X54" i="12"/>
  <c r="X38" i="12"/>
  <c r="X22" i="12"/>
  <c r="X6" i="12"/>
  <c r="X49" i="12"/>
  <c r="X33" i="12"/>
  <c r="X17" i="12"/>
  <c r="X60" i="12"/>
  <c r="X28" i="12"/>
  <c r="X12" i="12"/>
  <c r="X55" i="12"/>
  <c r="X39" i="12"/>
  <c r="X23" i="12"/>
  <c r="X7" i="12"/>
  <c r="X46" i="12"/>
  <c r="X30" i="12"/>
  <c r="X14" i="12"/>
  <c r="X57" i="12"/>
  <c r="X41" i="12"/>
  <c r="X25" i="12"/>
  <c r="X9" i="12"/>
  <c r="X52" i="12"/>
  <c r="X36" i="12"/>
  <c r="X20" i="12"/>
  <c r="X4" i="12"/>
  <c r="X31" i="12"/>
  <c r="X15" i="12"/>
  <c r="X42" i="12"/>
  <c r="X26" i="12"/>
  <c r="X37" i="12"/>
  <c r="X21" i="12"/>
  <c r="X48" i="12"/>
  <c r="X32" i="12"/>
  <c r="X16" i="12"/>
  <c r="X59" i="12"/>
  <c r="X43" i="12"/>
  <c r="X27" i="12"/>
  <c r="X11" i="12"/>
  <c r="X50" i="12"/>
  <c r="X34" i="12"/>
  <c r="X18" i="12"/>
  <c r="X61" i="12"/>
  <c r="X45" i="12"/>
  <c r="X29" i="12"/>
  <c r="X13" i="12"/>
  <c r="X56" i="12"/>
  <c r="X40" i="12"/>
  <c r="X24" i="12"/>
  <c r="X8" i="12"/>
  <c r="X51" i="12"/>
  <c r="X35" i="12"/>
  <c r="X19" i="12"/>
</calcChain>
</file>

<file path=xl/sharedStrings.xml><?xml version="1.0" encoding="utf-8"?>
<sst xmlns="http://schemas.openxmlformats.org/spreadsheetml/2006/main" count="62" uniqueCount="49">
  <si>
    <t>摘　要</t>
    <rPh sb="0" eb="1">
      <t>ツム</t>
    </rPh>
    <rPh sb="2" eb="3">
      <t>ヨウ</t>
    </rPh>
    <phoneticPr fontId="1"/>
  </si>
  <si>
    <t>　</t>
    <phoneticPr fontId="1"/>
  </si>
  <si>
    <t>№</t>
    <phoneticPr fontId="1"/>
  </si>
  <si>
    <t>譲受別</t>
    <rPh sb="0" eb="2">
      <t>ジョウジュ</t>
    </rPh>
    <rPh sb="2" eb="3">
      <t>ベツ</t>
    </rPh>
    <phoneticPr fontId="1"/>
  </si>
  <si>
    <t>使用銃器名称</t>
    <rPh sb="0" eb="2">
      <t>シヨウ</t>
    </rPh>
    <rPh sb="2" eb="3">
      <t>ジュウ</t>
    </rPh>
    <rPh sb="3" eb="4">
      <t>ウツワ</t>
    </rPh>
    <rPh sb="4" eb="6">
      <t>メイショウ</t>
    </rPh>
    <phoneticPr fontId="1"/>
  </si>
  <si>
    <t>銃種</t>
    <rPh sb="0" eb="1">
      <t>ジュウ</t>
    </rPh>
    <rPh sb="1" eb="2">
      <t>シュ</t>
    </rPh>
    <phoneticPr fontId="1"/>
  </si>
  <si>
    <t>弾種</t>
    <rPh sb="0" eb="1">
      <t>ダン</t>
    </rPh>
    <rPh sb="1" eb="2">
      <t>シュ</t>
    </rPh>
    <phoneticPr fontId="1"/>
  </si>
  <si>
    <t>許可</t>
    <rPh sb="0" eb="2">
      <t>キョカ</t>
    </rPh>
    <phoneticPr fontId="1"/>
  </si>
  <si>
    <t>無許可</t>
    <rPh sb="0" eb="3">
      <t>ムキョカ</t>
    </rPh>
    <phoneticPr fontId="1"/>
  </si>
  <si>
    <t>有害駆除</t>
    <rPh sb="0" eb="2">
      <t>ユウガイ</t>
    </rPh>
    <rPh sb="2" eb="4">
      <t>クジョ</t>
    </rPh>
    <phoneticPr fontId="1"/>
  </si>
  <si>
    <t>ライフル</t>
    <phoneticPr fontId="1"/>
  </si>
  <si>
    <t>№</t>
    <phoneticPr fontId="1"/>
  </si>
  <si>
    <t>　備　考</t>
    <rPh sb="1" eb="2">
      <t>ソナエ</t>
    </rPh>
    <rPh sb="3" eb="4">
      <t>コウ</t>
    </rPh>
    <phoneticPr fontId="1"/>
  </si>
  <si>
    <t>受領</t>
    <rPh sb="0" eb="1">
      <t>ジュ</t>
    </rPh>
    <rPh sb="1" eb="2">
      <t>リョウ</t>
    </rPh>
    <phoneticPr fontId="1"/>
  </si>
  <si>
    <t>消費</t>
    <rPh sb="0" eb="1">
      <t>ショウ</t>
    </rPh>
    <rPh sb="1" eb="2">
      <t>ヒ</t>
    </rPh>
    <phoneticPr fontId="1"/>
  </si>
  <si>
    <t>日付</t>
    <rPh sb="0" eb="1">
      <t>ヒ</t>
    </rPh>
    <rPh sb="1" eb="2">
      <t>ツキ</t>
    </rPh>
    <phoneticPr fontId="1"/>
  </si>
  <si>
    <t>差引</t>
    <rPh sb="0" eb="2">
      <t>サシヒキ</t>
    </rPh>
    <phoneticPr fontId="1"/>
  </si>
  <si>
    <t>平成</t>
    <rPh sb="0" eb="2">
      <t>ヘイセイ</t>
    </rPh>
    <phoneticPr fontId="1"/>
  </si>
  <si>
    <t>年実包管理台帳</t>
    <rPh sb="0" eb="1">
      <t>ネン</t>
    </rPh>
    <rPh sb="1" eb="3">
      <t>ジッポウ</t>
    </rPh>
    <rPh sb="3" eb="7">
      <t>カンリダイチョウ</t>
    </rPh>
    <phoneticPr fontId="1"/>
  </si>
  <si>
    <t>12番7号</t>
  </si>
  <si>
    <t>12番7.5号</t>
  </si>
  <si>
    <t>銃種</t>
    <rPh sb="0" eb="1">
      <t>ジュウ</t>
    </rPh>
    <rPh sb="1" eb="2">
      <t>タネ</t>
    </rPh>
    <phoneticPr fontId="1"/>
  </si>
  <si>
    <t>銃種</t>
    <rPh sb="0" eb="1">
      <t>ジュウ</t>
    </rPh>
    <rPh sb="1" eb="2">
      <t>シュ</t>
    </rPh>
    <phoneticPr fontId="1"/>
  </si>
  <si>
    <t>平成</t>
    <rPh sb="0" eb="2">
      <t>ヘイセイ</t>
    </rPh>
    <phoneticPr fontId="1"/>
  </si>
  <si>
    <t>年実包管理台帳</t>
    <rPh sb="0" eb="1">
      <t>ネン</t>
    </rPh>
    <rPh sb="1" eb="3">
      <t>ジッポウ</t>
    </rPh>
    <rPh sb="3" eb="7">
      <t>カンリダイチョウ</t>
    </rPh>
    <phoneticPr fontId="1"/>
  </si>
  <si>
    <t>　</t>
    <phoneticPr fontId="1"/>
  </si>
  <si>
    <t>管理№</t>
    <rPh sb="0" eb="2">
      <t>カンリ</t>
    </rPh>
    <phoneticPr fontId="1"/>
  </si>
  <si>
    <t>※　保存年限　３　年</t>
    <rPh sb="2" eb="4">
      <t>ホゾン</t>
    </rPh>
    <rPh sb="4" eb="6">
      <t>ネンゲン</t>
    </rPh>
    <rPh sb="9" eb="10">
      <t>ネン</t>
    </rPh>
    <phoneticPr fontId="1"/>
  </si>
  <si>
    <t>発</t>
    <rPh sb="0" eb="1">
      <t>ハツ</t>
    </rPh>
    <phoneticPr fontId="1"/>
  </si>
  <si>
    <t>合計残弾数：</t>
    <rPh sb="0" eb="2">
      <t>ゴウケイ</t>
    </rPh>
    <rPh sb="2" eb="3">
      <t>ザン</t>
    </rPh>
    <rPh sb="3" eb="4">
      <t>ダン</t>
    </rPh>
    <rPh sb="4" eb="5">
      <t>スウ</t>
    </rPh>
    <phoneticPr fontId="1"/>
  </si>
  <si>
    <t>　メモ欄</t>
    <rPh sb="3" eb="4">
      <t>ラン</t>
    </rPh>
    <phoneticPr fontId="1"/>
  </si>
  <si>
    <t>（単位：発）</t>
    <rPh sb="1" eb="3">
      <t>タンイ</t>
    </rPh>
    <rPh sb="4" eb="5">
      <t>ハツ</t>
    </rPh>
    <phoneticPr fontId="1"/>
  </si>
  <si>
    <t>散弾銃</t>
    <rPh sb="0" eb="2">
      <t>サンダン</t>
    </rPh>
    <rPh sb="2" eb="3">
      <t>ジュウ</t>
    </rPh>
    <phoneticPr fontId="1"/>
  </si>
  <si>
    <t>ライフル</t>
    <phoneticPr fontId="1"/>
  </si>
  <si>
    <t>残弾集計一覧表</t>
    <rPh sb="0" eb="1">
      <t>ザン</t>
    </rPh>
    <rPh sb="1" eb="2">
      <t>ダン</t>
    </rPh>
    <rPh sb="2" eb="4">
      <t>シュウケイ</t>
    </rPh>
    <rPh sb="4" eb="6">
      <t>イチラン</t>
    </rPh>
    <rPh sb="6" eb="7">
      <t>ヒョウ</t>
    </rPh>
    <phoneticPr fontId="1"/>
  </si>
  <si>
    <t>弾種別残弾数</t>
    <rPh sb="0" eb="1">
      <t>タマ</t>
    </rPh>
    <rPh sb="1" eb="2">
      <t>タネ</t>
    </rPh>
    <rPh sb="2" eb="3">
      <t>ベツ</t>
    </rPh>
    <rPh sb="3" eb="4">
      <t>ザン</t>
    </rPh>
    <rPh sb="4" eb="5">
      <t>ダン</t>
    </rPh>
    <rPh sb="5" eb="6">
      <t>スウ</t>
    </rPh>
    <phoneticPr fontId="1"/>
  </si>
  <si>
    <t>銃種別残弾数</t>
    <rPh sb="0" eb="1">
      <t>ジュウ</t>
    </rPh>
    <rPh sb="1" eb="2">
      <t>シュ</t>
    </rPh>
    <rPh sb="2" eb="3">
      <t>ベツ</t>
    </rPh>
    <rPh sb="3" eb="4">
      <t>ザン</t>
    </rPh>
    <rPh sb="4" eb="5">
      <t>ダン</t>
    </rPh>
    <rPh sb="5" eb="6">
      <t>スウ</t>
    </rPh>
    <phoneticPr fontId="1"/>
  </si>
  <si>
    <t>（単位：発）</t>
    <phoneticPr fontId="1"/>
  </si>
  <si>
    <t>消費総数</t>
    <phoneticPr fontId="1"/>
  </si>
  <si>
    <t>受領・消費別</t>
    <rPh sb="0" eb="2">
      <t>ジュリョウ</t>
    </rPh>
    <rPh sb="3" eb="5">
      <t>ショウヒ</t>
    </rPh>
    <rPh sb="5" eb="6">
      <t>ベツ</t>
    </rPh>
    <phoneticPr fontId="1"/>
  </si>
  <si>
    <t>受領総数</t>
    <rPh sb="0" eb="2">
      <t>ジュリョウ</t>
    </rPh>
    <rPh sb="2" eb="4">
      <t>ソウスウ</t>
    </rPh>
    <phoneticPr fontId="1"/>
  </si>
  <si>
    <t>散弾銃</t>
    <rPh sb="0" eb="3">
      <t>サンダンジュウ</t>
    </rPh>
    <phoneticPr fontId="1"/>
  </si>
  <si>
    <t>チェック1</t>
    <phoneticPr fontId="1"/>
  </si>
  <si>
    <t>チェック2</t>
    <phoneticPr fontId="1"/>
  </si>
  <si>
    <t>連番</t>
    <rPh sb="0" eb="2">
      <t>レンバン</t>
    </rPh>
    <phoneticPr fontId="1"/>
  </si>
  <si>
    <t>チェック</t>
    <phoneticPr fontId="1"/>
  </si>
  <si>
    <t>チェック</t>
    <phoneticPr fontId="1"/>
  </si>
  <si>
    <t>ライフル</t>
    <phoneticPr fontId="1"/>
  </si>
  <si>
    <t>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</si>
</sst>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;[Red]\-#,##0\ "/>
    <numFmt numFmtId="177" formatCode="[$-411]ge\.m\.d;@"/>
    <numFmt numFmtId="179" formatCode="m&quot;月&quot;d&quot;日&quot;;@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48"/>
      <color theme="1"/>
      <name val="ＭＳ Ｐゴシック"/>
      <family val="2"/>
      <charset val="128"/>
      <scheme val="minor"/>
    </font>
    <font>
      <sz val="4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2" fillId="0" borderId="6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12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distributed" vertical="center" justifyLastLine="1"/>
    </xf>
    <xf numFmtId="0" fontId="3" fillId="0" borderId="3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3" fillId="0" borderId="1" xfId="0" applyFont="1" applyBorder="1" applyAlignment="1" applyProtection="1">
      <alignment horizontal="distributed" vertical="center" justifyLastLine="1"/>
    </xf>
    <xf numFmtId="0" fontId="2" fillId="0" borderId="1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distributed" vertical="center"/>
    </xf>
    <xf numFmtId="0" fontId="0" fillId="0" borderId="0" xfId="0" applyBorder="1">
      <alignment vertical="center"/>
    </xf>
    <xf numFmtId="0" fontId="0" fillId="2" borderId="20" xfId="0" applyFill="1" applyBorder="1">
      <alignment vertical="center"/>
    </xf>
    <xf numFmtId="0" fontId="8" fillId="2" borderId="15" xfId="0" applyFont="1" applyFill="1" applyBorder="1" applyAlignment="1">
      <alignment horizontal="right" vertical="center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>
      <alignment horizontal="left" vertical="center"/>
    </xf>
    <xf numFmtId="0" fontId="6" fillId="2" borderId="0" xfId="0" applyFont="1" applyFill="1" applyBorder="1">
      <alignment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>
      <alignment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right" vertical="center"/>
    </xf>
    <xf numFmtId="0" fontId="2" fillId="0" borderId="5" xfId="0" applyFont="1" applyBorder="1" applyAlignment="1" applyProtection="1">
      <alignment horizontal="distributed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176" fontId="2" fillId="0" borderId="5" xfId="0" applyNumberFormat="1" applyFont="1" applyBorder="1" applyAlignment="1" applyProtection="1">
      <alignment horizontal="right" vertical="center"/>
      <protection locked="0"/>
    </xf>
    <xf numFmtId="0" fontId="0" fillId="2" borderId="0" xfId="0" applyFill="1" applyAlignment="1">
      <alignment horizontal="right" vertical="center"/>
    </xf>
    <xf numFmtId="0" fontId="2" fillId="0" borderId="4" xfId="0" applyFont="1" applyBorder="1" applyAlignment="1" applyProtection="1">
      <alignment horizontal="distributed" vertical="center"/>
      <protection locked="0"/>
    </xf>
    <xf numFmtId="0" fontId="2" fillId="0" borderId="7" xfId="0" applyFont="1" applyBorder="1" applyAlignment="1" applyProtection="1">
      <alignment horizontal="distributed" vertical="center"/>
      <protection locked="0"/>
    </xf>
    <xf numFmtId="0" fontId="13" fillId="0" borderId="0" xfId="0" applyFont="1" applyAlignment="1">
      <alignment horizontal="right"/>
    </xf>
    <xf numFmtId="177" fontId="0" fillId="0" borderId="0" xfId="0" applyNumberFormat="1">
      <alignment vertical="center"/>
    </xf>
    <xf numFmtId="0" fontId="2" fillId="2" borderId="0" xfId="0" applyFont="1" applyFill="1" applyProtection="1">
      <alignment vertical="center"/>
    </xf>
    <xf numFmtId="0" fontId="3" fillId="2" borderId="16" xfId="0" applyFont="1" applyFill="1" applyBorder="1" applyAlignment="1" applyProtection="1">
      <alignment horizontal="distributed" vertical="center"/>
    </xf>
    <xf numFmtId="0" fontId="13" fillId="2" borderId="0" xfId="0" applyFont="1" applyFill="1" applyProtection="1">
      <alignment vertical="center"/>
    </xf>
    <xf numFmtId="0" fontId="3" fillId="2" borderId="47" xfId="0" applyFont="1" applyFill="1" applyBorder="1" applyAlignment="1" applyProtection="1">
      <alignment horizontal="distributed" vertical="center"/>
    </xf>
    <xf numFmtId="0" fontId="2" fillId="2" borderId="54" xfId="0" applyFont="1" applyFill="1" applyBorder="1" applyAlignment="1" applyProtection="1">
      <alignment vertical="center" shrinkToFit="1"/>
    </xf>
    <xf numFmtId="0" fontId="2" fillId="2" borderId="40" xfId="0" applyFont="1" applyFill="1" applyBorder="1" applyAlignment="1" applyProtection="1">
      <alignment vertical="center" shrinkToFit="1"/>
    </xf>
    <xf numFmtId="0" fontId="2" fillId="2" borderId="42" xfId="0" applyFont="1" applyFill="1" applyBorder="1" applyAlignment="1" applyProtection="1">
      <alignment vertical="center" shrinkToFit="1"/>
    </xf>
    <xf numFmtId="0" fontId="2" fillId="2" borderId="34" xfId="0" applyFont="1" applyFill="1" applyBorder="1" applyAlignment="1" applyProtection="1">
      <alignment vertical="center" shrinkToFit="1"/>
    </xf>
    <xf numFmtId="0" fontId="2" fillId="2" borderId="35" xfId="0" applyFont="1" applyFill="1" applyBorder="1" applyAlignment="1" applyProtection="1">
      <alignment vertical="center" shrinkToFit="1"/>
    </xf>
    <xf numFmtId="0" fontId="2" fillId="2" borderId="13" xfId="0" applyFont="1" applyFill="1" applyBorder="1" applyAlignment="1" applyProtection="1">
      <alignment vertical="center" shrinkToFit="1"/>
    </xf>
    <xf numFmtId="0" fontId="2" fillId="2" borderId="4" xfId="0" applyFont="1" applyFill="1" applyBorder="1" applyAlignment="1" applyProtection="1">
      <alignment vertical="center" shrinkToFit="1"/>
    </xf>
    <xf numFmtId="0" fontId="2" fillId="2" borderId="36" xfId="0" applyFont="1" applyFill="1" applyBorder="1" applyAlignment="1" applyProtection="1">
      <alignment vertical="center" shrinkToFit="1"/>
    </xf>
    <xf numFmtId="0" fontId="3" fillId="2" borderId="16" xfId="0" applyFont="1" applyFill="1" applyBorder="1" applyAlignment="1" applyProtection="1">
      <alignment horizontal="distributed" vertical="center" wrapText="1"/>
    </xf>
    <xf numFmtId="0" fontId="2" fillId="2" borderId="0" xfId="0" applyFont="1" applyFill="1" applyBorder="1" applyAlignment="1" applyProtection="1">
      <alignment vertical="center"/>
    </xf>
    <xf numFmtId="0" fontId="2" fillId="2" borderId="37" xfId="0" applyFont="1" applyFill="1" applyBorder="1" applyAlignment="1" applyProtection="1">
      <alignment vertical="center" shrinkToFit="1"/>
    </xf>
    <xf numFmtId="0" fontId="2" fillId="2" borderId="41" xfId="0" applyFont="1" applyFill="1" applyBorder="1" applyAlignment="1" applyProtection="1">
      <alignment vertical="center" shrinkToFit="1"/>
    </xf>
    <xf numFmtId="0" fontId="2" fillId="2" borderId="43" xfId="0" applyFont="1" applyFill="1" applyBorder="1" applyAlignment="1" applyProtection="1">
      <alignment vertical="center" shrinkToFit="1"/>
    </xf>
    <xf numFmtId="0" fontId="2" fillId="2" borderId="39" xfId="0" applyFont="1" applyFill="1" applyBorder="1" applyAlignment="1" applyProtection="1">
      <alignment vertical="center" shrinkToFit="1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distributed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 applyProtection="1">
      <alignment horizontal="left" vertical="center"/>
      <protection locked="0"/>
    </xf>
    <xf numFmtId="0" fontId="15" fillId="2" borderId="0" xfId="0" applyFont="1" applyFill="1" applyAlignment="1">
      <alignment horizontal="right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2" fillId="2" borderId="48" xfId="0" applyFont="1" applyFill="1" applyBorder="1" applyAlignment="1" applyProtection="1">
      <alignment horizontal="center" vertical="center"/>
    </xf>
    <xf numFmtId="0" fontId="2" fillId="2" borderId="49" xfId="0" applyFont="1" applyFill="1" applyBorder="1" applyAlignment="1" applyProtection="1">
      <alignment horizontal="center" vertical="center"/>
    </xf>
    <xf numFmtId="0" fontId="2" fillId="2" borderId="50" xfId="0" applyFont="1" applyFill="1" applyBorder="1" applyAlignment="1" applyProtection="1">
      <alignment horizontal="center" vertical="center"/>
    </xf>
    <xf numFmtId="0" fontId="2" fillId="2" borderId="51" xfId="0" applyFont="1" applyFill="1" applyBorder="1" applyAlignment="1" applyProtection="1">
      <alignment horizontal="center" vertical="center"/>
    </xf>
    <xf numFmtId="0" fontId="2" fillId="2" borderId="52" xfId="0" applyFont="1" applyFill="1" applyBorder="1" applyAlignment="1" applyProtection="1">
      <alignment horizontal="center" vertical="center"/>
    </xf>
    <xf numFmtId="0" fontId="2" fillId="2" borderId="53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center"/>
    </xf>
    <xf numFmtId="0" fontId="13" fillId="2" borderId="22" xfId="0" applyFont="1" applyFill="1" applyBorder="1" applyAlignment="1" applyProtection="1">
      <alignment horizontal="right" vertical="center"/>
    </xf>
    <xf numFmtId="0" fontId="13" fillId="2" borderId="23" xfId="0" applyFont="1" applyFill="1" applyBorder="1" applyAlignment="1" applyProtection="1">
      <alignment horizontal="right" vertical="center"/>
    </xf>
    <xf numFmtId="0" fontId="2" fillId="2" borderId="44" xfId="0" applyFont="1" applyFill="1" applyBorder="1" applyAlignment="1" applyProtection="1">
      <alignment horizontal="distributed" vertical="center"/>
    </xf>
    <xf numFmtId="0" fontId="2" fillId="2" borderId="46" xfId="0" applyFont="1" applyFill="1" applyBorder="1" applyAlignment="1" applyProtection="1">
      <alignment horizontal="distributed" vertical="center"/>
    </xf>
    <xf numFmtId="0" fontId="2" fillId="2" borderId="45" xfId="0" applyFont="1" applyFill="1" applyBorder="1" applyAlignment="1" applyProtection="1">
      <alignment horizontal="distributed" vertical="center"/>
    </xf>
    <xf numFmtId="0" fontId="13" fillId="2" borderId="0" xfId="0" applyFont="1" applyFill="1" applyAlignment="1" applyProtection="1">
      <alignment horizontal="right" vertical="center"/>
    </xf>
    <xf numFmtId="0" fontId="2" fillId="2" borderId="54" xfId="0" applyFont="1" applyFill="1" applyBorder="1" applyAlignment="1" applyProtection="1">
      <alignment horizontal="distributed" vertical="center"/>
    </xf>
    <xf numFmtId="0" fontId="2" fillId="2" borderId="37" xfId="0" applyFont="1" applyFill="1" applyBorder="1" applyAlignment="1" applyProtection="1">
      <alignment horizontal="distributed" vertical="center"/>
    </xf>
    <xf numFmtId="0" fontId="2" fillId="2" borderId="33" xfId="0" applyFont="1" applyFill="1" applyBorder="1" applyAlignment="1" applyProtection="1">
      <alignment horizontal="center" vertical="center" justifyLastLine="1"/>
    </xf>
    <xf numFmtId="0" fontId="2" fillId="2" borderId="34" xfId="0" applyFont="1" applyFill="1" applyBorder="1" applyAlignment="1" applyProtection="1">
      <alignment horizontal="center" vertical="center" justifyLastLine="1"/>
    </xf>
    <xf numFmtId="0" fontId="2" fillId="2" borderId="8" xfId="0" applyFont="1" applyFill="1" applyBorder="1" applyAlignment="1" applyProtection="1">
      <alignment horizontal="center" vertical="center" justifyLastLine="1"/>
    </xf>
    <xf numFmtId="0" fontId="2" fillId="2" borderId="57" xfId="0" applyFont="1" applyFill="1" applyBorder="1" applyAlignment="1" applyProtection="1">
      <alignment horizontal="center" vertical="center" justifyLastLine="1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55" xfId="0" applyFont="1" applyFill="1" applyBorder="1" applyAlignment="1" applyProtection="1">
      <alignment horizontal="center" vertical="center"/>
    </xf>
    <xf numFmtId="0" fontId="2" fillId="2" borderId="38" xfId="0" applyFont="1" applyFill="1" applyBorder="1" applyAlignment="1" applyProtection="1">
      <alignment horizontal="center" vertical="center"/>
    </xf>
    <xf numFmtId="0" fontId="2" fillId="2" borderId="39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29" xfId="0" applyFont="1" applyFill="1" applyBorder="1" applyAlignment="1" applyProtection="1">
      <alignment horizontal="left" vertical="center"/>
      <protection locked="0"/>
    </xf>
    <xf numFmtId="0" fontId="2" fillId="2" borderId="30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 applyProtection="1">
      <alignment horizontal="left" vertical="center"/>
      <protection locked="0"/>
    </xf>
    <xf numFmtId="0" fontId="2" fillId="2" borderId="32" xfId="0" applyFont="1" applyFill="1" applyBorder="1" applyAlignment="1" applyProtection="1">
      <alignment horizontal="distributed" vertical="center"/>
    </xf>
    <xf numFmtId="0" fontId="2" fillId="2" borderId="56" xfId="0" applyFont="1" applyFill="1" applyBorder="1" applyAlignment="1" applyProtection="1">
      <alignment horizontal="distributed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8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58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left" vertical="center"/>
    </xf>
    <xf numFmtId="0" fontId="12" fillId="2" borderId="58" xfId="0" applyFont="1" applyFill="1" applyBorder="1" applyAlignment="1" applyProtection="1">
      <alignment horizontal="left" vertical="center"/>
    </xf>
    <xf numFmtId="0" fontId="0" fillId="2" borderId="47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179" fontId="2" fillId="0" borderId="5" xfId="0" applyNumberFormat="1" applyFont="1" applyBorder="1" applyAlignment="1">
      <alignment horizontal="distributed" vertical="center" justifyLastLine="1"/>
    </xf>
    <xf numFmtId="179" fontId="2" fillId="0" borderId="5" xfId="0" applyNumberFormat="1" applyFont="1" applyBorder="1" applyAlignment="1" applyProtection="1">
      <alignment horizontal="center" vertical="center"/>
      <protection locked="0"/>
    </xf>
    <xf numFmtId="179" fontId="2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7"/>
  <sheetViews>
    <sheetView tabSelected="1" view="pageBreakPreview" zoomScaleNormal="100" zoomScaleSheetLayoutView="100" workbookViewId="0">
      <selection activeCell="C4" sqref="C4"/>
    </sheetView>
  </sheetViews>
  <sheetFormatPr defaultRowHeight="13.5" x14ac:dyDescent="0.15"/>
  <cols>
    <col min="1" max="1" width="15.625" customWidth="1"/>
    <col min="2" max="3" width="20.625" customWidth="1"/>
    <col min="4" max="4" width="50.625" customWidth="1"/>
    <col min="5" max="5" width="9.625" customWidth="1"/>
    <col min="6" max="7" width="8.125" customWidth="1"/>
  </cols>
  <sheetData>
    <row r="1" spans="1:7" x14ac:dyDescent="0.15">
      <c r="A1" s="80"/>
      <c r="B1" s="81"/>
      <c r="C1" s="81"/>
      <c r="D1" s="81"/>
      <c r="E1" s="81"/>
      <c r="F1" s="81"/>
      <c r="G1" s="82"/>
    </row>
    <row r="2" spans="1:7" ht="17.25" x14ac:dyDescent="0.15">
      <c r="A2" s="77"/>
      <c r="B2" s="78"/>
      <c r="C2" s="78"/>
      <c r="D2" s="78"/>
      <c r="E2" s="28" t="s">
        <v>26</v>
      </c>
      <c r="F2" s="29">
        <v>1</v>
      </c>
      <c r="G2" s="30"/>
    </row>
    <row r="3" spans="1:7" ht="99.95" customHeight="1" x14ac:dyDescent="0.15">
      <c r="A3" s="77"/>
      <c r="B3" s="78"/>
      <c r="C3" s="78"/>
      <c r="D3" s="78"/>
      <c r="E3" s="78"/>
      <c r="F3" s="78"/>
      <c r="G3" s="79"/>
    </row>
    <row r="4" spans="1:7" ht="55.5" x14ac:dyDescent="0.15">
      <c r="A4" s="27"/>
      <c r="B4" s="31" t="s">
        <v>23</v>
      </c>
      <c r="C4" s="32"/>
      <c r="D4" s="76" t="s">
        <v>24</v>
      </c>
      <c r="E4" s="76"/>
      <c r="F4" s="78" t="s">
        <v>25</v>
      </c>
      <c r="G4" s="79"/>
    </row>
    <row r="5" spans="1:7" ht="240" customHeight="1" x14ac:dyDescent="0.15">
      <c r="A5" s="77"/>
      <c r="B5" s="78"/>
      <c r="C5" s="78"/>
      <c r="D5" s="78"/>
      <c r="E5" s="78"/>
      <c r="F5" s="78"/>
      <c r="G5" s="79"/>
    </row>
    <row r="6" spans="1:7" ht="24" x14ac:dyDescent="0.15">
      <c r="A6" s="73" t="s">
        <v>27</v>
      </c>
      <c r="B6" s="74"/>
      <c r="C6" s="74"/>
      <c r="D6" s="74"/>
      <c r="E6" s="74"/>
      <c r="F6" s="74"/>
      <c r="G6" s="75"/>
    </row>
    <row r="7" spans="1:7" ht="69.95" customHeight="1" thickBot="1" x14ac:dyDescent="0.2">
      <c r="A7" s="70"/>
      <c r="B7" s="71"/>
      <c r="C7" s="71"/>
      <c r="D7" s="71"/>
      <c r="E7" s="71"/>
      <c r="F7" s="71"/>
      <c r="G7" s="72"/>
    </row>
  </sheetData>
  <sheetProtection sheet="1" objects="1" scenarios="1" selectLockedCells="1"/>
  <mergeCells count="8">
    <mergeCell ref="A7:G7"/>
    <mergeCell ref="A6:G6"/>
    <mergeCell ref="D4:E4"/>
    <mergeCell ref="A5:G5"/>
    <mergeCell ref="A1:D3"/>
    <mergeCell ref="E3:G3"/>
    <mergeCell ref="E1:G1"/>
    <mergeCell ref="F4:G4"/>
  </mergeCells>
  <phoneticPr fontId="1"/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41"/>
  <sheetViews>
    <sheetView view="pageBreakPreview" zoomScale="106" zoomScaleNormal="100" zoomScaleSheetLayoutView="106" workbookViewId="0">
      <pane ySplit="2" topLeftCell="A3" activePane="bottomLeft" state="frozen"/>
      <selection pane="bottomLeft" activeCell="B3" sqref="B3"/>
    </sheetView>
  </sheetViews>
  <sheetFormatPr defaultColWidth="9" defaultRowHeight="13.5" x14ac:dyDescent="0.15"/>
  <cols>
    <col min="1" max="1" width="3.5" style="3" customWidth="1"/>
    <col min="2" max="2" width="10.625" style="128" customWidth="1"/>
    <col min="3" max="3" width="9.625" style="2" customWidth="1"/>
    <col min="4" max="4" width="35.625" style="2" customWidth="1"/>
    <col min="5" max="5" width="10.625" style="2" customWidth="1"/>
    <col min="6" max="6" width="15.625" style="2" customWidth="1"/>
    <col min="7" max="9" width="8.625" style="5" customWidth="1"/>
    <col min="10" max="10" width="21.625" style="3" customWidth="1"/>
    <col min="11" max="16384" width="9" style="1"/>
  </cols>
  <sheetData>
    <row r="1" spans="1:10" ht="30" customHeight="1" x14ac:dyDescent="0.15">
      <c r="B1" s="125" t="s">
        <v>17</v>
      </c>
      <c r="C1" s="23" t="str">
        <f>IF('0 台帳表紙'!C4="","",'0 台帳表紙'!C4)</f>
        <v/>
      </c>
      <c r="D1" s="24" t="s">
        <v>18</v>
      </c>
      <c r="J1" s="42" t="str">
        <f>IF('0 台帳表紙'!C4="","-1",計算用シート!AI3&amp;"-1")</f>
        <v>-1</v>
      </c>
    </row>
    <row r="2" spans="1:10" x14ac:dyDescent="0.15">
      <c r="A2" s="62" t="s">
        <v>2</v>
      </c>
      <c r="B2" s="126" t="s">
        <v>15</v>
      </c>
      <c r="C2" s="64" t="s">
        <v>3</v>
      </c>
      <c r="D2" s="65" t="s">
        <v>0</v>
      </c>
      <c r="E2" s="64" t="s">
        <v>5</v>
      </c>
      <c r="F2" s="63" t="s">
        <v>6</v>
      </c>
      <c r="G2" s="66" t="s">
        <v>13</v>
      </c>
      <c r="H2" s="66" t="s">
        <v>14</v>
      </c>
      <c r="I2" s="66" t="s">
        <v>16</v>
      </c>
      <c r="J2" s="67" t="s">
        <v>4</v>
      </c>
    </row>
    <row r="3" spans="1:10" x14ac:dyDescent="0.15">
      <c r="A3" s="62">
        <f>ROW(A3)-2</f>
        <v>1</v>
      </c>
      <c r="B3" s="127"/>
      <c r="C3" s="36"/>
      <c r="D3" s="37" t="s">
        <v>1</v>
      </c>
      <c r="E3" s="36"/>
      <c r="F3" s="37"/>
      <c r="G3" s="38"/>
      <c r="H3" s="38"/>
      <c r="I3" s="4" t="str">
        <f>IF(AND(G3="",H3="")," ",G3-H3)</f>
        <v xml:space="preserve"> </v>
      </c>
      <c r="J3" s="68"/>
    </row>
    <row r="4" spans="1:10" x14ac:dyDescent="0.15">
      <c r="A4" s="62">
        <f t="shared" ref="A4:A41" si="0">ROW(A4)-2</f>
        <v>2</v>
      </c>
      <c r="B4" s="127"/>
      <c r="C4" s="36"/>
      <c r="D4" s="37"/>
      <c r="E4" s="36"/>
      <c r="F4" s="37"/>
      <c r="G4" s="38"/>
      <c r="H4" s="38"/>
      <c r="I4" s="4" t="str">
        <f t="shared" ref="I4:I35" si="1">IF(AND(G4="",H4="")," ",G4-H4)</f>
        <v xml:space="preserve"> </v>
      </c>
      <c r="J4" s="68"/>
    </row>
    <row r="5" spans="1:10" x14ac:dyDescent="0.15">
      <c r="A5" s="62">
        <f t="shared" si="0"/>
        <v>3</v>
      </c>
      <c r="B5" s="127"/>
      <c r="C5" s="36"/>
      <c r="D5" s="37"/>
      <c r="E5" s="36"/>
      <c r="F5" s="37"/>
      <c r="G5" s="38"/>
      <c r="H5" s="38"/>
      <c r="I5" s="4" t="str">
        <f t="shared" si="1"/>
        <v xml:space="preserve"> </v>
      </c>
      <c r="J5" s="68"/>
    </row>
    <row r="6" spans="1:10" x14ac:dyDescent="0.15">
      <c r="A6" s="62">
        <f t="shared" si="0"/>
        <v>4</v>
      </c>
      <c r="B6" s="127"/>
      <c r="C6" s="36"/>
      <c r="D6" s="37"/>
      <c r="E6" s="36"/>
      <c r="F6" s="37"/>
      <c r="G6" s="38"/>
      <c r="H6" s="38"/>
      <c r="I6" s="4" t="str">
        <f t="shared" si="1"/>
        <v xml:space="preserve"> </v>
      </c>
      <c r="J6" s="68"/>
    </row>
    <row r="7" spans="1:10" x14ac:dyDescent="0.15">
      <c r="A7" s="62">
        <f t="shared" si="0"/>
        <v>5</v>
      </c>
      <c r="B7" s="127"/>
      <c r="C7" s="36"/>
      <c r="D7" s="37"/>
      <c r="E7" s="36"/>
      <c r="F7" s="37"/>
      <c r="G7" s="38"/>
      <c r="H7" s="38"/>
      <c r="I7" s="4" t="str">
        <f t="shared" si="1"/>
        <v xml:space="preserve"> </v>
      </c>
      <c r="J7" s="68"/>
    </row>
    <row r="8" spans="1:10" x14ac:dyDescent="0.15">
      <c r="A8" s="62">
        <f t="shared" si="0"/>
        <v>6</v>
      </c>
      <c r="B8" s="127"/>
      <c r="C8" s="36"/>
      <c r="D8" s="37"/>
      <c r="E8" s="36"/>
      <c r="F8" s="37"/>
      <c r="G8" s="38"/>
      <c r="H8" s="38"/>
      <c r="I8" s="4" t="str">
        <f t="shared" si="1"/>
        <v xml:space="preserve"> </v>
      </c>
      <c r="J8" s="68"/>
    </row>
    <row r="9" spans="1:10" x14ac:dyDescent="0.15">
      <c r="A9" s="62">
        <f t="shared" si="0"/>
        <v>7</v>
      </c>
      <c r="B9" s="127"/>
      <c r="C9" s="36"/>
      <c r="D9" s="37"/>
      <c r="E9" s="36"/>
      <c r="F9" s="37"/>
      <c r="G9" s="38"/>
      <c r="H9" s="38"/>
      <c r="I9" s="4" t="str">
        <f t="shared" si="1"/>
        <v xml:space="preserve"> </v>
      </c>
      <c r="J9" s="68"/>
    </row>
    <row r="10" spans="1:10" x14ac:dyDescent="0.15">
      <c r="A10" s="62">
        <f t="shared" si="0"/>
        <v>8</v>
      </c>
      <c r="B10" s="127"/>
      <c r="C10" s="36"/>
      <c r="D10" s="37"/>
      <c r="E10" s="36"/>
      <c r="F10" s="37"/>
      <c r="G10" s="38"/>
      <c r="H10" s="38"/>
      <c r="I10" s="4" t="str">
        <f t="shared" si="1"/>
        <v xml:space="preserve"> </v>
      </c>
      <c r="J10" s="68"/>
    </row>
    <row r="11" spans="1:10" x14ac:dyDescent="0.15">
      <c r="A11" s="62">
        <f t="shared" si="0"/>
        <v>9</v>
      </c>
      <c r="B11" s="127"/>
      <c r="C11" s="36"/>
      <c r="D11" s="37"/>
      <c r="E11" s="36"/>
      <c r="F11" s="37"/>
      <c r="G11" s="38"/>
      <c r="H11" s="38"/>
      <c r="I11" s="4" t="str">
        <f t="shared" si="1"/>
        <v xml:space="preserve"> </v>
      </c>
      <c r="J11" s="68"/>
    </row>
    <row r="12" spans="1:10" x14ac:dyDescent="0.15">
      <c r="A12" s="62">
        <f t="shared" si="0"/>
        <v>10</v>
      </c>
      <c r="B12" s="127"/>
      <c r="C12" s="36"/>
      <c r="D12" s="37"/>
      <c r="E12" s="36"/>
      <c r="F12" s="37"/>
      <c r="G12" s="38"/>
      <c r="H12" s="38"/>
      <c r="I12" s="4" t="str">
        <f t="shared" si="1"/>
        <v xml:space="preserve"> </v>
      </c>
      <c r="J12" s="68"/>
    </row>
    <row r="13" spans="1:10" x14ac:dyDescent="0.15">
      <c r="A13" s="62">
        <f t="shared" si="0"/>
        <v>11</v>
      </c>
      <c r="B13" s="127"/>
      <c r="C13" s="36"/>
      <c r="D13" s="37"/>
      <c r="E13" s="36"/>
      <c r="F13" s="37"/>
      <c r="G13" s="38"/>
      <c r="H13" s="38"/>
      <c r="I13" s="4" t="str">
        <f>IF(AND(G13="",H13="")," ",G13-H13)</f>
        <v xml:space="preserve"> </v>
      </c>
      <c r="J13" s="68"/>
    </row>
    <row r="14" spans="1:10" x14ac:dyDescent="0.15">
      <c r="A14" s="62">
        <f t="shared" si="0"/>
        <v>12</v>
      </c>
      <c r="B14" s="127"/>
      <c r="C14" s="36"/>
      <c r="D14" s="37"/>
      <c r="E14" s="36"/>
      <c r="F14" s="37"/>
      <c r="G14" s="38"/>
      <c r="H14" s="38"/>
      <c r="I14" s="4" t="str">
        <f t="shared" si="1"/>
        <v xml:space="preserve"> </v>
      </c>
      <c r="J14" s="68"/>
    </row>
    <row r="15" spans="1:10" x14ac:dyDescent="0.15">
      <c r="A15" s="62">
        <f t="shared" si="0"/>
        <v>13</v>
      </c>
      <c r="B15" s="127"/>
      <c r="C15" s="36"/>
      <c r="D15" s="37"/>
      <c r="E15" s="36"/>
      <c r="F15" s="37"/>
      <c r="G15" s="38"/>
      <c r="H15" s="38"/>
      <c r="I15" s="4" t="str">
        <f t="shared" si="1"/>
        <v xml:space="preserve"> </v>
      </c>
      <c r="J15" s="68"/>
    </row>
    <row r="16" spans="1:10" x14ac:dyDescent="0.15">
      <c r="A16" s="62">
        <f t="shared" si="0"/>
        <v>14</v>
      </c>
      <c r="B16" s="127"/>
      <c r="C16" s="36"/>
      <c r="D16" s="37"/>
      <c r="E16" s="36"/>
      <c r="F16" s="37"/>
      <c r="G16" s="38"/>
      <c r="H16" s="38"/>
      <c r="I16" s="4" t="str">
        <f t="shared" si="1"/>
        <v xml:space="preserve"> </v>
      </c>
      <c r="J16" s="68"/>
    </row>
    <row r="17" spans="1:10" x14ac:dyDescent="0.15">
      <c r="A17" s="62">
        <f t="shared" si="0"/>
        <v>15</v>
      </c>
      <c r="B17" s="127"/>
      <c r="C17" s="36"/>
      <c r="D17" s="37"/>
      <c r="E17" s="36"/>
      <c r="F17" s="37"/>
      <c r="G17" s="38"/>
      <c r="H17" s="38"/>
      <c r="I17" s="4" t="str">
        <f t="shared" si="1"/>
        <v xml:space="preserve"> </v>
      </c>
      <c r="J17" s="68"/>
    </row>
    <row r="18" spans="1:10" x14ac:dyDescent="0.15">
      <c r="A18" s="62">
        <f t="shared" si="0"/>
        <v>16</v>
      </c>
      <c r="B18" s="127"/>
      <c r="C18" s="36"/>
      <c r="D18" s="37"/>
      <c r="E18" s="36"/>
      <c r="F18" s="37"/>
      <c r="G18" s="38"/>
      <c r="H18" s="38"/>
      <c r="I18" s="4" t="str">
        <f t="shared" si="1"/>
        <v xml:space="preserve"> </v>
      </c>
      <c r="J18" s="68"/>
    </row>
    <row r="19" spans="1:10" x14ac:dyDescent="0.15">
      <c r="A19" s="62">
        <f t="shared" si="0"/>
        <v>17</v>
      </c>
      <c r="B19" s="127"/>
      <c r="C19" s="36"/>
      <c r="D19" s="37"/>
      <c r="E19" s="36"/>
      <c r="F19" s="37"/>
      <c r="G19" s="38"/>
      <c r="H19" s="38"/>
      <c r="I19" s="4" t="str">
        <f t="shared" si="1"/>
        <v xml:space="preserve"> </v>
      </c>
      <c r="J19" s="68"/>
    </row>
    <row r="20" spans="1:10" x14ac:dyDescent="0.15">
      <c r="A20" s="62">
        <f t="shared" si="0"/>
        <v>18</v>
      </c>
      <c r="B20" s="127"/>
      <c r="C20" s="36"/>
      <c r="D20" s="37"/>
      <c r="E20" s="36"/>
      <c r="F20" s="37"/>
      <c r="G20" s="38"/>
      <c r="H20" s="38"/>
      <c r="I20" s="4" t="str">
        <f t="shared" si="1"/>
        <v xml:space="preserve"> </v>
      </c>
      <c r="J20" s="68"/>
    </row>
    <row r="21" spans="1:10" x14ac:dyDescent="0.15">
      <c r="A21" s="62">
        <f t="shared" si="0"/>
        <v>19</v>
      </c>
      <c r="B21" s="127"/>
      <c r="C21" s="36"/>
      <c r="D21" s="37"/>
      <c r="E21" s="36"/>
      <c r="F21" s="37"/>
      <c r="G21" s="38"/>
      <c r="H21" s="38"/>
      <c r="I21" s="4" t="str">
        <f t="shared" si="1"/>
        <v xml:space="preserve"> </v>
      </c>
      <c r="J21" s="68"/>
    </row>
    <row r="22" spans="1:10" x14ac:dyDescent="0.15">
      <c r="A22" s="62">
        <f t="shared" si="0"/>
        <v>20</v>
      </c>
      <c r="B22" s="127"/>
      <c r="C22" s="36"/>
      <c r="D22" s="37"/>
      <c r="E22" s="36"/>
      <c r="F22" s="37"/>
      <c r="G22" s="38"/>
      <c r="H22" s="38"/>
      <c r="I22" s="4" t="str">
        <f t="shared" si="1"/>
        <v xml:space="preserve"> </v>
      </c>
      <c r="J22" s="68"/>
    </row>
    <row r="23" spans="1:10" x14ac:dyDescent="0.15">
      <c r="A23" s="62">
        <f t="shared" si="0"/>
        <v>21</v>
      </c>
      <c r="B23" s="127"/>
      <c r="C23" s="36"/>
      <c r="D23" s="37"/>
      <c r="E23" s="36"/>
      <c r="F23" s="37"/>
      <c r="G23" s="38"/>
      <c r="H23" s="38"/>
      <c r="I23" s="4" t="str">
        <f t="shared" si="1"/>
        <v xml:space="preserve"> </v>
      </c>
      <c r="J23" s="68"/>
    </row>
    <row r="24" spans="1:10" x14ac:dyDescent="0.15">
      <c r="A24" s="62">
        <f t="shared" si="0"/>
        <v>22</v>
      </c>
      <c r="B24" s="127"/>
      <c r="C24" s="36"/>
      <c r="D24" s="37"/>
      <c r="E24" s="36"/>
      <c r="F24" s="37"/>
      <c r="G24" s="38"/>
      <c r="H24" s="38"/>
      <c r="I24" s="4" t="str">
        <f t="shared" si="1"/>
        <v xml:space="preserve"> </v>
      </c>
      <c r="J24" s="68"/>
    </row>
    <row r="25" spans="1:10" x14ac:dyDescent="0.15">
      <c r="A25" s="62">
        <f t="shared" si="0"/>
        <v>23</v>
      </c>
      <c r="B25" s="127"/>
      <c r="C25" s="36"/>
      <c r="D25" s="37"/>
      <c r="E25" s="36"/>
      <c r="F25" s="37"/>
      <c r="G25" s="38"/>
      <c r="H25" s="38"/>
      <c r="I25" s="4" t="str">
        <f t="shared" si="1"/>
        <v xml:space="preserve"> </v>
      </c>
      <c r="J25" s="68"/>
    </row>
    <row r="26" spans="1:10" x14ac:dyDescent="0.15">
      <c r="A26" s="62">
        <f t="shared" si="0"/>
        <v>24</v>
      </c>
      <c r="B26" s="127"/>
      <c r="C26" s="36"/>
      <c r="D26" s="37"/>
      <c r="E26" s="36"/>
      <c r="F26" s="37"/>
      <c r="G26" s="38"/>
      <c r="H26" s="38"/>
      <c r="I26" s="4" t="str">
        <f t="shared" si="1"/>
        <v xml:space="preserve"> </v>
      </c>
      <c r="J26" s="68"/>
    </row>
    <row r="27" spans="1:10" x14ac:dyDescent="0.15">
      <c r="A27" s="62">
        <f t="shared" si="0"/>
        <v>25</v>
      </c>
      <c r="B27" s="127"/>
      <c r="C27" s="36"/>
      <c r="D27" s="37"/>
      <c r="E27" s="36"/>
      <c r="F27" s="37"/>
      <c r="G27" s="38"/>
      <c r="H27" s="38"/>
      <c r="I27" s="4" t="str">
        <f t="shared" si="1"/>
        <v xml:space="preserve"> </v>
      </c>
      <c r="J27" s="68"/>
    </row>
    <row r="28" spans="1:10" x14ac:dyDescent="0.15">
      <c r="A28" s="62">
        <f t="shared" si="0"/>
        <v>26</v>
      </c>
      <c r="B28" s="127"/>
      <c r="C28" s="36"/>
      <c r="D28" s="37"/>
      <c r="E28" s="36"/>
      <c r="F28" s="37"/>
      <c r="G28" s="38"/>
      <c r="H28" s="38"/>
      <c r="I28" s="4" t="str">
        <f t="shared" si="1"/>
        <v xml:space="preserve"> </v>
      </c>
      <c r="J28" s="68"/>
    </row>
    <row r="29" spans="1:10" x14ac:dyDescent="0.15">
      <c r="A29" s="62">
        <f t="shared" si="0"/>
        <v>27</v>
      </c>
      <c r="B29" s="127"/>
      <c r="C29" s="36"/>
      <c r="D29" s="37"/>
      <c r="E29" s="36"/>
      <c r="F29" s="37"/>
      <c r="G29" s="38"/>
      <c r="H29" s="38"/>
      <c r="I29" s="4" t="str">
        <f t="shared" si="1"/>
        <v xml:space="preserve"> </v>
      </c>
      <c r="J29" s="68"/>
    </row>
    <row r="30" spans="1:10" x14ac:dyDescent="0.15">
      <c r="A30" s="62">
        <f t="shared" si="0"/>
        <v>28</v>
      </c>
      <c r="B30" s="127"/>
      <c r="C30" s="36"/>
      <c r="D30" s="37"/>
      <c r="E30" s="36"/>
      <c r="F30" s="37"/>
      <c r="G30" s="38"/>
      <c r="H30" s="38"/>
      <c r="I30" s="4" t="str">
        <f t="shared" si="1"/>
        <v xml:space="preserve"> </v>
      </c>
      <c r="J30" s="68"/>
    </row>
    <row r="31" spans="1:10" x14ac:dyDescent="0.15">
      <c r="A31" s="62">
        <f t="shared" si="0"/>
        <v>29</v>
      </c>
      <c r="B31" s="127"/>
      <c r="C31" s="36"/>
      <c r="D31" s="37"/>
      <c r="E31" s="36"/>
      <c r="F31" s="37"/>
      <c r="G31" s="38"/>
      <c r="H31" s="38"/>
      <c r="I31" s="4" t="str">
        <f t="shared" si="1"/>
        <v xml:space="preserve"> </v>
      </c>
      <c r="J31" s="68"/>
    </row>
    <row r="32" spans="1:10" x14ac:dyDescent="0.15">
      <c r="A32" s="62">
        <f t="shared" si="0"/>
        <v>30</v>
      </c>
      <c r="B32" s="127"/>
      <c r="C32" s="36"/>
      <c r="D32" s="37"/>
      <c r="E32" s="36"/>
      <c r="F32" s="37"/>
      <c r="G32" s="38"/>
      <c r="H32" s="38"/>
      <c r="I32" s="4" t="str">
        <f t="shared" si="1"/>
        <v xml:space="preserve"> </v>
      </c>
      <c r="J32" s="68"/>
    </row>
    <row r="33" spans="1:10" x14ac:dyDescent="0.15">
      <c r="A33" s="62">
        <f t="shared" si="0"/>
        <v>31</v>
      </c>
      <c r="B33" s="127"/>
      <c r="C33" s="36"/>
      <c r="D33" s="37"/>
      <c r="E33" s="36"/>
      <c r="F33" s="37"/>
      <c r="G33" s="38"/>
      <c r="H33" s="38"/>
      <c r="I33" s="4" t="str">
        <f t="shared" si="1"/>
        <v xml:space="preserve"> </v>
      </c>
      <c r="J33" s="68"/>
    </row>
    <row r="34" spans="1:10" x14ac:dyDescent="0.15">
      <c r="A34" s="62">
        <f t="shared" si="0"/>
        <v>32</v>
      </c>
      <c r="B34" s="127"/>
      <c r="C34" s="36"/>
      <c r="D34" s="37"/>
      <c r="E34" s="36"/>
      <c r="F34" s="37"/>
      <c r="G34" s="38"/>
      <c r="H34" s="38"/>
      <c r="I34" s="4" t="str">
        <f t="shared" si="1"/>
        <v xml:space="preserve"> </v>
      </c>
      <c r="J34" s="68"/>
    </row>
    <row r="35" spans="1:10" x14ac:dyDescent="0.15">
      <c r="A35" s="62">
        <f t="shared" si="0"/>
        <v>33</v>
      </c>
      <c r="B35" s="127"/>
      <c r="C35" s="36"/>
      <c r="D35" s="37"/>
      <c r="E35" s="36"/>
      <c r="F35" s="37"/>
      <c r="G35" s="38"/>
      <c r="H35" s="38"/>
      <c r="I35" s="4" t="str">
        <f t="shared" si="1"/>
        <v xml:space="preserve"> </v>
      </c>
      <c r="J35" s="68"/>
    </row>
    <row r="36" spans="1:10" x14ac:dyDescent="0.15">
      <c r="A36" s="62">
        <f t="shared" si="0"/>
        <v>34</v>
      </c>
      <c r="B36" s="127"/>
      <c r="C36" s="36"/>
      <c r="D36" s="37"/>
      <c r="E36" s="36"/>
      <c r="F36" s="37"/>
      <c r="G36" s="38"/>
      <c r="H36" s="38"/>
      <c r="I36" s="4" t="str">
        <f t="shared" ref="I36:I40" si="2">IF(AND(G36="",H36="")," ",G36-H36)</f>
        <v xml:space="preserve"> </v>
      </c>
      <c r="J36" s="68"/>
    </row>
    <row r="37" spans="1:10" x14ac:dyDescent="0.15">
      <c r="A37" s="62">
        <f t="shared" si="0"/>
        <v>35</v>
      </c>
      <c r="B37" s="127"/>
      <c r="C37" s="36"/>
      <c r="D37" s="37"/>
      <c r="E37" s="36"/>
      <c r="F37" s="37"/>
      <c r="G37" s="38"/>
      <c r="H37" s="38"/>
      <c r="I37" s="4" t="str">
        <f t="shared" si="2"/>
        <v xml:space="preserve"> </v>
      </c>
      <c r="J37" s="68"/>
    </row>
    <row r="38" spans="1:10" x14ac:dyDescent="0.15">
      <c r="A38" s="62">
        <f t="shared" si="0"/>
        <v>36</v>
      </c>
      <c r="B38" s="127"/>
      <c r="C38" s="36"/>
      <c r="D38" s="37"/>
      <c r="E38" s="36"/>
      <c r="F38" s="37"/>
      <c r="G38" s="38"/>
      <c r="H38" s="38"/>
      <c r="I38" s="4" t="str">
        <f t="shared" si="2"/>
        <v xml:space="preserve"> </v>
      </c>
      <c r="J38" s="68"/>
    </row>
    <row r="39" spans="1:10" x14ac:dyDescent="0.15">
      <c r="A39" s="62">
        <f t="shared" si="0"/>
        <v>37</v>
      </c>
      <c r="B39" s="127"/>
      <c r="C39" s="36"/>
      <c r="D39" s="37"/>
      <c r="E39" s="36"/>
      <c r="F39" s="37"/>
      <c r="G39" s="38"/>
      <c r="H39" s="38"/>
      <c r="I39" s="4" t="str">
        <f t="shared" si="2"/>
        <v xml:space="preserve"> </v>
      </c>
      <c r="J39" s="68"/>
    </row>
    <row r="40" spans="1:10" x14ac:dyDescent="0.15">
      <c r="A40" s="62">
        <f t="shared" si="0"/>
        <v>38</v>
      </c>
      <c r="B40" s="127"/>
      <c r="C40" s="36"/>
      <c r="D40" s="37"/>
      <c r="E40" s="36"/>
      <c r="F40" s="37"/>
      <c r="G40" s="38"/>
      <c r="H40" s="38"/>
      <c r="I40" s="4" t="str">
        <f t="shared" si="2"/>
        <v xml:space="preserve"> </v>
      </c>
      <c r="J40" s="68"/>
    </row>
    <row r="41" spans="1:10" x14ac:dyDescent="0.15">
      <c r="A41" s="62">
        <f t="shared" si="0"/>
        <v>39</v>
      </c>
      <c r="B41" s="127"/>
      <c r="C41" s="36"/>
      <c r="D41" s="37"/>
      <c r="E41" s="36"/>
      <c r="F41" s="37"/>
      <c r="G41" s="38"/>
      <c r="H41" s="38"/>
      <c r="I41" s="4" t="str">
        <f t="shared" ref="I41" si="3">IF(AND(G41="",H41="")," ",G41-H41)</f>
        <v xml:space="preserve"> </v>
      </c>
      <c r="J41" s="68"/>
    </row>
  </sheetData>
  <sheetProtection sheet="1" objects="1" scenarios="1" selectLockedCells="1"/>
  <phoneticPr fontId="1"/>
  <pageMargins left="0.70866141732283472" right="0.70866141732283472" top="0.47244094488188981" bottom="0.15748031496062992" header="0" footer="0.19685039370078741"/>
  <pageSetup paperSize="9" orientation="landscape" horizontalDpi="300" verticalDpi="300" r:id="rId1"/>
  <headerFooter>
    <oddFooter>&amp;L　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OFFSET(弾種及び使用銃器一覧!N$2,0,0,SUMPRODUCT((弾種及び使用銃器一覧!$N:$N&lt;&gt;0)*1))</xm:f>
          </x14:formula1>
          <xm:sqref>E3:E41</xm:sqref>
        </x14:dataValidation>
        <x14:dataValidation type="list" allowBlank="1" showInputMessage="1" showErrorMessage="1">
          <x14:formula1>
            <xm:f>OFFSET(弾種及び使用銃器一覧!J$2,0,0,SUMPRODUCT((弾種及び使用銃器一覧!$J:$J&lt;&gt;0)*1))</xm:f>
          </x14:formula1>
          <xm:sqref>C3:C41</xm:sqref>
        </x14:dataValidation>
        <x14:dataValidation type="list" allowBlank="1" showInputMessage="1" showErrorMessage="1">
          <x14:formula1>
            <xm:f>IF(E3="",#REF!,IF(E3="散弾銃",OFFSET(計算用シート!Y$2,0,0,SUMPRODUCT((計算用シート!$X:$X="A")*1)),OFFSET(計算用シート!AE$2,0,0,SUMPRODUCT((計算用シート!$AD:$AD="A")*1))))</xm:f>
          </x14:formula1>
          <xm:sqref>F3:F41</xm:sqref>
        </x14:dataValidation>
        <x14:dataValidation type="list" allowBlank="1" showInputMessage="1" showErrorMessage="1">
          <x14:formula1>
            <xm:f>IF(E3="",#REF!,IF(E3="散弾銃",OFFSET(計算用シート!AA$2,0,0,SUMPRODUCT((計算用シート!$Z:$Z="A")*1)),OFFSET(計算用シート!AG$2,0,0,SUMPRODUCT((計算用シート!$AF:$AF="A")*1))))</xm:f>
          </x14:formula1>
          <xm:sqref>J3:J41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28"/>
  <sheetViews>
    <sheetView view="pageBreakPreview" zoomScaleNormal="100" zoomScaleSheetLayoutView="100" workbookViewId="0">
      <selection activeCell="B27" sqref="B27:K28"/>
    </sheetView>
  </sheetViews>
  <sheetFormatPr defaultRowHeight="20.100000000000001" customHeight="1" x14ac:dyDescent="0.15"/>
  <cols>
    <col min="1" max="1" width="4.625" style="1" customWidth="1"/>
    <col min="2" max="2" width="15.625" style="1" customWidth="1"/>
    <col min="3" max="3" width="12.625" style="1" customWidth="1"/>
    <col min="4" max="4" width="15.625" style="1" customWidth="1"/>
    <col min="5" max="5" width="12.625" style="1" customWidth="1"/>
    <col min="6" max="6" width="15.625" style="1" customWidth="1"/>
    <col min="7" max="7" width="12.625" style="1" customWidth="1"/>
    <col min="8" max="8" width="5.625" style="1" customWidth="1"/>
    <col min="9" max="9" width="15.625" style="1" customWidth="1"/>
    <col min="10" max="10" width="12.625" style="1" customWidth="1"/>
    <col min="11" max="11" width="5.625" style="1" customWidth="1"/>
    <col min="12" max="12" width="4.625" style="1" customWidth="1"/>
    <col min="13" max="16384" width="9" style="1"/>
  </cols>
  <sheetData>
    <row r="1" spans="1:12" ht="30" customHeight="1" x14ac:dyDescent="0.15">
      <c r="A1" s="33"/>
      <c r="B1" s="89" t="s">
        <v>34</v>
      </c>
      <c r="C1" s="89"/>
      <c r="D1" s="89"/>
      <c r="E1" s="89"/>
      <c r="F1" s="89"/>
      <c r="G1" s="44"/>
      <c r="H1" s="44"/>
      <c r="I1" s="44"/>
      <c r="J1" s="95" t="str">
        <f>IF('0 台帳表紙'!C4="","-2",計算用シート!AI3&amp;"-2")</f>
        <v>-2</v>
      </c>
      <c r="K1" s="95"/>
      <c r="L1" s="95"/>
    </row>
    <row r="2" spans="1:12" ht="13.5" customHeight="1" x14ac:dyDescent="0.15">
      <c r="A2" s="3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3.5" customHeight="1" thickBot="1" x14ac:dyDescent="0.2">
      <c r="A3" s="3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20.100000000000001" customHeight="1" thickBot="1" x14ac:dyDescent="0.2">
      <c r="A4" s="33"/>
      <c r="B4" s="45" t="s">
        <v>35</v>
      </c>
      <c r="C4" s="44"/>
      <c r="D4" s="44"/>
      <c r="E4" s="44"/>
      <c r="F4" s="44"/>
      <c r="G4" s="46" t="s">
        <v>31</v>
      </c>
      <c r="H4" s="44"/>
      <c r="I4" s="47" t="s">
        <v>36</v>
      </c>
      <c r="J4" s="90" t="s">
        <v>37</v>
      </c>
      <c r="K4" s="91"/>
      <c r="L4" s="44"/>
    </row>
    <row r="5" spans="1:12" ht="20.100000000000001" customHeight="1" x14ac:dyDescent="0.15">
      <c r="A5" s="33"/>
      <c r="B5" s="48" t="str">
        <f>IF(弾種及び使用銃器一覧!B2="","",弾種及び使用銃器一覧!B2)</f>
        <v>12番7号</v>
      </c>
      <c r="C5" s="49">
        <f>IF(B5="","",SUMIF('1 実包管理台帳'!F:F,B5,'1 実包管理台帳'!G:G)-SUMIF('1 実包管理台帳'!F:F,B5,'1 実包管理台帳'!H:H))</f>
        <v>0</v>
      </c>
      <c r="D5" s="50" t="str">
        <f>IF(弾種及び使用銃器一覧!B22="","",弾種及び使用銃器一覧!B22)</f>
        <v/>
      </c>
      <c r="E5" s="49" t="str">
        <f>IF(D5="","",SUMIF('1 実包管理台帳'!F:F,D5,'1 実包管理台帳'!G:G)-SUMIF('1 実包管理台帳'!F:F,D5,'1 実包管理台帳'!H:H))</f>
        <v/>
      </c>
      <c r="F5" s="50" t="str">
        <f>IF(弾種及び使用銃器一覧!B42="","",弾種及び使用銃器一覧!B42)</f>
        <v/>
      </c>
      <c r="G5" s="51" t="str">
        <f>IF(F5="","",SUMIF('1 実包管理台帳'!F:F,F5,'1 実包管理台帳'!G:G)-SUMIF('1 実包管理台帳'!F:F,F5,'1 実包管理台帳'!H:H))</f>
        <v/>
      </c>
      <c r="H5" s="44"/>
      <c r="I5" s="92" t="s">
        <v>32</v>
      </c>
      <c r="J5" s="83">
        <f>IF(I5="","",SUMIF('1 実包管理台帳'!E:E,I5,'1 実包管理台帳'!G:G)-SUMIF('1 実包管理台帳'!E:E,I5,'1 実包管理台帳'!H:H))</f>
        <v>0</v>
      </c>
      <c r="K5" s="84"/>
      <c r="L5" s="44"/>
    </row>
    <row r="6" spans="1:12" ht="20.100000000000001" customHeight="1" x14ac:dyDescent="0.15">
      <c r="A6" s="33"/>
      <c r="B6" s="52" t="str">
        <f>IF(弾種及び使用銃器一覧!B3="","",弾種及び使用銃器一覧!B3)</f>
        <v>12番7.5号</v>
      </c>
      <c r="C6" s="53">
        <f>IF(B6="","",SUMIF('1 実包管理台帳'!F:F,B6,'1 実包管理台帳'!G:G)-SUMIF('1 実包管理台帳'!F:F,B6,'1 実包管理台帳'!H:H))</f>
        <v>0</v>
      </c>
      <c r="D6" s="54" t="str">
        <f>IF(弾種及び使用銃器一覧!B23="","",弾種及び使用銃器一覧!B23)</f>
        <v/>
      </c>
      <c r="E6" s="53" t="str">
        <f>IF(D6="","",SUMIF('1 実包管理台帳'!F:F,D6,'1 実包管理台帳'!G:G)-SUMIF('1 実包管理台帳'!F:F,D6,'1 実包管理台帳'!H:H))</f>
        <v/>
      </c>
      <c r="F6" s="54" t="str">
        <f>IF(弾種及び使用銃器一覧!B43="","",弾種及び使用銃器一覧!B43)</f>
        <v/>
      </c>
      <c r="G6" s="55" t="str">
        <f>IF(F6="","",SUMIF('1 実包管理台帳'!F:F,F6,'1 実包管理台帳'!G:G)-SUMIF('1 実包管理台帳'!F:F,F6,'1 実包管理台帳'!H:H))</f>
        <v/>
      </c>
      <c r="H6" s="44"/>
      <c r="I6" s="93"/>
      <c r="J6" s="85"/>
      <c r="K6" s="86"/>
      <c r="L6" s="44"/>
    </row>
    <row r="7" spans="1:12" ht="20.100000000000001" customHeight="1" x14ac:dyDescent="0.15">
      <c r="A7" s="33"/>
      <c r="B7" s="52" t="str">
        <f>IF(弾種及び使用銃器一覧!B4="","",弾種及び使用銃器一覧!B4)</f>
        <v/>
      </c>
      <c r="C7" s="53" t="str">
        <f>IF(B7="","",SUMIF('1 実包管理台帳'!F:F,B7,'1 実包管理台帳'!G:G)-SUMIF('1 実包管理台帳'!F:F,B7,'1 実包管理台帳'!H:H))</f>
        <v/>
      </c>
      <c r="D7" s="54" t="str">
        <f>IF(弾種及び使用銃器一覧!B24="","",弾種及び使用銃器一覧!B24)</f>
        <v/>
      </c>
      <c r="E7" s="53" t="str">
        <f>IF(D7="","",SUMIF('1 実包管理台帳'!F:F,D7,'1 実包管理台帳'!G:G)-SUMIF('1 実包管理台帳'!F:F,D7,'1 実包管理台帳'!H:H))</f>
        <v/>
      </c>
      <c r="F7" s="54" t="str">
        <f>IF(弾種及び使用銃器一覧!B44="","",弾種及び使用銃器一覧!B44)</f>
        <v/>
      </c>
      <c r="G7" s="55" t="str">
        <f>IF(F7="","",SUMIF('1 実包管理台帳'!F:F,F7,'1 実包管理台帳'!G:G)-SUMIF('1 実包管理台帳'!F:F,F7,'1 実包管理台帳'!H:H))</f>
        <v/>
      </c>
      <c r="H7" s="44"/>
      <c r="I7" s="93" t="s">
        <v>33</v>
      </c>
      <c r="J7" s="85">
        <f>IF(I7="","",SUMIF('1 実包管理台帳'!E:E,I7,'1 実包管理台帳'!G:G)-SUMIF('1 実包管理台帳'!E:E,I7,'1 実包管理台帳'!H:H))</f>
        <v>0</v>
      </c>
      <c r="K7" s="86"/>
      <c r="L7" s="44"/>
    </row>
    <row r="8" spans="1:12" ht="20.100000000000001" customHeight="1" thickBot="1" x14ac:dyDescent="0.2">
      <c r="A8" s="33"/>
      <c r="B8" s="52" t="str">
        <f>IF(弾種及び使用銃器一覧!B5="","",弾種及び使用銃器一覧!B5)</f>
        <v/>
      </c>
      <c r="C8" s="53" t="str">
        <f>IF(B8="","",SUMIF('1 実包管理台帳'!F:F,B8,'1 実包管理台帳'!G:G)-SUMIF('1 実包管理台帳'!F:F,B8,'1 実包管理台帳'!H:H))</f>
        <v/>
      </c>
      <c r="D8" s="54" t="str">
        <f>IF(弾種及び使用銃器一覧!B25="","",弾種及び使用銃器一覧!B25)</f>
        <v/>
      </c>
      <c r="E8" s="53" t="str">
        <f>IF(D8="","",SUMIF('1 実包管理台帳'!F:F,D8,'1 実包管理台帳'!G:G)-SUMIF('1 実包管理台帳'!F:F,D8,'1 実包管理台帳'!H:H))</f>
        <v/>
      </c>
      <c r="F8" s="54" t="str">
        <f>IF(弾種及び使用銃器一覧!B45="","",弾種及び使用銃器一覧!B45)</f>
        <v/>
      </c>
      <c r="G8" s="55" t="str">
        <f>IF(F8="","",SUMIF('1 実包管理台帳'!F:F,F8,'1 実包管理台帳'!G:G)-SUMIF('1 実包管理台帳'!F:F,F8,'1 実包管理台帳'!H:H))</f>
        <v/>
      </c>
      <c r="H8" s="44"/>
      <c r="I8" s="94"/>
      <c r="J8" s="87"/>
      <c r="K8" s="88"/>
      <c r="L8" s="44"/>
    </row>
    <row r="9" spans="1:12" ht="20.100000000000001" customHeight="1" thickBot="1" x14ac:dyDescent="0.2">
      <c r="A9" s="33"/>
      <c r="B9" s="52" t="str">
        <f>IF(弾種及び使用銃器一覧!B6="","",弾種及び使用銃器一覧!B6)</f>
        <v/>
      </c>
      <c r="C9" s="53" t="str">
        <f>IF(B9="","",SUMIF('1 実包管理台帳'!F:F,B9,'1 実包管理台帳'!G:G)-SUMIF('1 実包管理台帳'!F:F,B9,'1 実包管理台帳'!H:H))</f>
        <v/>
      </c>
      <c r="D9" s="54" t="str">
        <f>IF(弾種及び使用銃器一覧!B26="","",弾種及び使用銃器一覧!B26)</f>
        <v/>
      </c>
      <c r="E9" s="53" t="str">
        <f>IF(D9="","",SUMIF('1 実包管理台帳'!F:F,D9,'1 実包管理台帳'!G:G)-SUMIF('1 実包管理台帳'!F:F,D9,'1 実包管理台帳'!H:H))</f>
        <v/>
      </c>
      <c r="F9" s="54" t="str">
        <f>IF(弾種及び使用銃器一覧!B46="","",弾種及び使用銃器一覧!B46)</f>
        <v/>
      </c>
      <c r="G9" s="55" t="str">
        <f>IF(F9="","",SUMIF('1 実包管理台帳'!F:F,F9,'1 実包管理台帳'!G:G)-SUMIF('1 実包管理台帳'!F:F,F9,'1 実包管理台帳'!H:H))</f>
        <v/>
      </c>
      <c r="H9" s="44"/>
      <c r="I9" s="44"/>
      <c r="J9" s="44"/>
      <c r="K9" s="44"/>
      <c r="L9" s="44"/>
    </row>
    <row r="10" spans="1:12" ht="20.100000000000001" customHeight="1" thickBot="1" x14ac:dyDescent="0.2">
      <c r="A10" s="33"/>
      <c r="B10" s="52" t="str">
        <f>IF(弾種及び使用銃器一覧!B7="","",弾種及び使用銃器一覧!B7)</f>
        <v/>
      </c>
      <c r="C10" s="53" t="str">
        <f>IF(B10="","",SUMIF('1 実包管理台帳'!F:F,B10,'1 実包管理台帳'!G:G)-SUMIF('1 実包管理台帳'!F:F,B10,'1 実包管理台帳'!H:H))</f>
        <v/>
      </c>
      <c r="D10" s="54" t="str">
        <f>IF(弾種及び使用銃器一覧!B27="","",弾種及び使用銃器一覧!B27)</f>
        <v/>
      </c>
      <c r="E10" s="53" t="str">
        <f>IF(D10="","",SUMIF('1 実包管理台帳'!F:F,D10,'1 実包管理台帳'!G:G)-SUMIF('1 実包管理台帳'!F:F,D10,'1 実包管理台帳'!H:H))</f>
        <v/>
      </c>
      <c r="F10" s="54" t="str">
        <f>IF(弾種及び使用銃器一覧!B47="","",弾種及び使用銃器一覧!B47)</f>
        <v/>
      </c>
      <c r="G10" s="55" t="str">
        <f>IF(F10="","",SUMIF('1 実包管理台帳'!F:F,F10,'1 実包管理台帳'!G:G)-SUMIF('1 実包管理台帳'!F:F,F10,'1 実包管理台帳'!H:H))</f>
        <v/>
      </c>
      <c r="H10" s="44"/>
      <c r="I10" s="56" t="s">
        <v>39</v>
      </c>
      <c r="J10" s="90" t="s">
        <v>37</v>
      </c>
      <c r="K10" s="91"/>
      <c r="L10" s="44"/>
    </row>
    <row r="11" spans="1:12" ht="20.100000000000001" customHeight="1" x14ac:dyDescent="0.15">
      <c r="A11" s="33"/>
      <c r="B11" s="52" t="str">
        <f>IF(弾種及び使用銃器一覧!B8="","",弾種及び使用銃器一覧!B8)</f>
        <v/>
      </c>
      <c r="C11" s="53" t="str">
        <f>IF(B11="","",SUMIF('1 実包管理台帳'!F:F,B11,'1 実包管理台帳'!G:G)-SUMIF('1 実包管理台帳'!F:F,B11,'1 実包管理台帳'!H:H))</f>
        <v/>
      </c>
      <c r="D11" s="54" t="str">
        <f>IF(弾種及び使用銃器一覧!B28="","",弾種及び使用銃器一覧!B28)</f>
        <v/>
      </c>
      <c r="E11" s="53" t="str">
        <f>IF(D11="","",SUMIF('1 実包管理台帳'!F:F,D11,'1 実包管理台帳'!G:G)-SUMIF('1 実包管理台帳'!F:F,D11,'1 実包管理台帳'!H:H))</f>
        <v/>
      </c>
      <c r="F11" s="54" t="str">
        <f>IF(弾種及び使用銃器一覧!B48="","",弾種及び使用銃器一覧!B48)</f>
        <v/>
      </c>
      <c r="G11" s="55" t="str">
        <f>IF(F11="","",SUMIF('1 実包管理台帳'!F:F,F11,'1 実包管理台帳'!G:G)-SUMIF('1 実包管理台帳'!F:F,F11,'1 実包管理台帳'!H:H))</f>
        <v/>
      </c>
      <c r="H11" s="44"/>
      <c r="I11" s="115" t="s">
        <v>40</v>
      </c>
      <c r="J11" s="98">
        <f>SUM('1 実包管理台帳'!G:G)</f>
        <v>0</v>
      </c>
      <c r="K11" s="99"/>
      <c r="L11" s="44"/>
    </row>
    <row r="12" spans="1:12" ht="20.100000000000001" customHeight="1" x14ac:dyDescent="0.15">
      <c r="A12" s="33"/>
      <c r="B12" s="52" t="str">
        <f>IF(弾種及び使用銃器一覧!B9="","",弾種及び使用銃器一覧!B9)</f>
        <v/>
      </c>
      <c r="C12" s="53" t="str">
        <f>IF(B12="","",SUMIF('1 実包管理台帳'!F:F,B12,'1 実包管理台帳'!G:G)-SUMIF('1 実包管理台帳'!F:F,B12,'1 実包管理台帳'!H:H))</f>
        <v/>
      </c>
      <c r="D12" s="54" t="str">
        <f>IF(弾種及び使用銃器一覧!B29="","",弾種及び使用銃器一覧!B29)</f>
        <v/>
      </c>
      <c r="E12" s="53" t="str">
        <f>IF(D12="","",SUMIF('1 実包管理台帳'!F:F,D12,'1 実包管理台帳'!G:G)-SUMIF('1 実包管理台帳'!F:F,D12,'1 実包管理台帳'!H:H))</f>
        <v/>
      </c>
      <c r="F12" s="54" t="str">
        <f>IF(弾種及び使用銃器一覧!B49="","",弾種及び使用銃器一覧!B49)</f>
        <v/>
      </c>
      <c r="G12" s="55" t="str">
        <f>IF(F12="","",SUMIF('1 実包管理台帳'!F:F,F12,'1 実包管理台帳'!G:G)-SUMIF('1 実包管理台帳'!F:F,F12,'1 実包管理台帳'!H:H))</f>
        <v/>
      </c>
      <c r="H12" s="44"/>
      <c r="I12" s="116"/>
      <c r="J12" s="100"/>
      <c r="K12" s="101"/>
      <c r="L12" s="44"/>
    </row>
    <row r="13" spans="1:12" ht="20.100000000000001" customHeight="1" x14ac:dyDescent="0.15">
      <c r="A13" s="33"/>
      <c r="B13" s="52" t="str">
        <f>IF(弾種及び使用銃器一覧!B10="","",弾種及び使用銃器一覧!B10)</f>
        <v/>
      </c>
      <c r="C13" s="53" t="str">
        <f>IF(B13="","",SUMIF('1 実包管理台帳'!F:F,B13,'1 実包管理台帳'!G:G)-SUMIF('1 実包管理台帳'!F:F,B13,'1 実包管理台帳'!H:H))</f>
        <v/>
      </c>
      <c r="D13" s="54" t="str">
        <f>IF(弾種及び使用銃器一覧!B30="","",弾種及び使用銃器一覧!B30)</f>
        <v/>
      </c>
      <c r="E13" s="53" t="str">
        <f>IF(D13="","",SUMIF('1 実包管理台帳'!F:F,D13,'1 実包管理台帳'!G:G)-SUMIF('1 実包管理台帳'!F:F,D13,'1 実包管理台帳'!H:H))</f>
        <v/>
      </c>
      <c r="F13" s="54" t="str">
        <f>IF(弾種及び使用銃器一覧!B50="","",弾種及び使用銃器一覧!B50)</f>
        <v/>
      </c>
      <c r="G13" s="55" t="str">
        <f>IF(F13="","",SUMIF('1 実包管理台帳'!F:F,F13,'1 実包管理台帳'!G:G)-SUMIF('1 実包管理台帳'!F:F,F13,'1 実包管理台帳'!H:H))</f>
        <v/>
      </c>
      <c r="H13" s="44"/>
      <c r="I13" s="96" t="s">
        <v>38</v>
      </c>
      <c r="J13" s="102">
        <f>SUM('1 実包管理台帳'!H:H)</f>
        <v>0</v>
      </c>
      <c r="K13" s="103"/>
      <c r="L13" s="44"/>
    </row>
    <row r="14" spans="1:12" ht="20.100000000000001" customHeight="1" thickBot="1" x14ac:dyDescent="0.2">
      <c r="A14" s="33"/>
      <c r="B14" s="52" t="str">
        <f>IF(弾種及び使用銃器一覧!B11="","",弾種及び使用銃器一覧!B11)</f>
        <v/>
      </c>
      <c r="C14" s="53" t="str">
        <f>IF(B14="","",SUMIF('1 実包管理台帳'!F:F,B14,'1 実包管理台帳'!G:G)-SUMIF('1 実包管理台帳'!F:F,B14,'1 実包管理台帳'!H:H))</f>
        <v/>
      </c>
      <c r="D14" s="54" t="str">
        <f>IF(弾種及び使用銃器一覧!B31="","",弾種及び使用銃器一覧!B31)</f>
        <v/>
      </c>
      <c r="E14" s="53" t="str">
        <f>IF(D14="","",SUMIF('1 実包管理台帳'!F:F,D14,'1 実包管理台帳'!G:G)-SUMIF('1 実包管理台帳'!F:F,D14,'1 実包管理台帳'!H:H))</f>
        <v/>
      </c>
      <c r="F14" s="54" t="str">
        <f>IF(弾種及び使用銃器一覧!B51="","",弾種及び使用銃器一覧!B51)</f>
        <v/>
      </c>
      <c r="G14" s="55" t="str">
        <f>IF(F14="","",SUMIF('1 実包管理台帳'!F:F,F14,'1 実包管理台帳'!G:G)-SUMIF('1 実包管理台帳'!F:F,F14,'1 実包管理台帳'!H:H))</f>
        <v/>
      </c>
      <c r="H14" s="44"/>
      <c r="I14" s="97"/>
      <c r="J14" s="104"/>
      <c r="K14" s="105"/>
      <c r="L14" s="44"/>
    </row>
    <row r="15" spans="1:12" ht="20.100000000000001" customHeight="1" x14ac:dyDescent="0.15">
      <c r="A15" s="33"/>
      <c r="B15" s="52" t="str">
        <f>IF(弾種及び使用銃器一覧!B12="","",弾種及び使用銃器一覧!B12)</f>
        <v/>
      </c>
      <c r="C15" s="53" t="str">
        <f>IF(B15="","",SUMIF('1 実包管理台帳'!F:F,B15,'1 実包管理台帳'!G:G)-SUMIF('1 実包管理台帳'!F:F,B15,'1 実包管理台帳'!H:H))</f>
        <v/>
      </c>
      <c r="D15" s="54" t="str">
        <f>IF(弾種及び使用銃器一覧!B32="","",弾種及び使用銃器一覧!B32)</f>
        <v/>
      </c>
      <c r="E15" s="53" t="str">
        <f>IF(D15="","",SUMIF('1 実包管理台帳'!F:F,D15,'1 実包管理台帳'!G:G)-SUMIF('1 実包管理台帳'!F:F,D15,'1 実包管理台帳'!H:H))</f>
        <v/>
      </c>
      <c r="F15" s="54" t="str">
        <f>IF(弾種及び使用銃器一覧!B52="","",弾種及び使用銃器一覧!B52)</f>
        <v/>
      </c>
      <c r="G15" s="55" t="str">
        <f>IF(F15="","",SUMIF('1 実包管理台帳'!F:F,F15,'1 実包管理台帳'!G:G)-SUMIF('1 実包管理台帳'!F:F,F15,'1 実包管理台帳'!H:H))</f>
        <v/>
      </c>
      <c r="H15" s="44"/>
      <c r="I15" s="44"/>
      <c r="J15" s="44"/>
      <c r="K15" s="44"/>
      <c r="L15" s="44"/>
    </row>
    <row r="16" spans="1:12" ht="20.100000000000001" customHeight="1" x14ac:dyDescent="0.15">
      <c r="A16" s="33"/>
      <c r="B16" s="52" t="str">
        <f>IF(弾種及び使用銃器一覧!B13="","",弾種及び使用銃器一覧!B13)</f>
        <v/>
      </c>
      <c r="C16" s="53" t="str">
        <f>IF(B16="","",SUMIF('1 実包管理台帳'!F:F,B16,'1 実包管理台帳'!G:G)-SUMIF('1 実包管理台帳'!F:F,B16,'1 実包管理台帳'!H:H))</f>
        <v/>
      </c>
      <c r="D16" s="54" t="str">
        <f>IF(弾種及び使用銃器一覧!B33="","",弾種及び使用銃器一覧!B33)</f>
        <v/>
      </c>
      <c r="E16" s="53" t="str">
        <f>IF(D16="","",SUMIF('1 実包管理台帳'!F:F,D16,'1 実包管理台帳'!G:G)-SUMIF('1 実包管理台帳'!F:F,D16,'1 実包管理台帳'!H:H))</f>
        <v/>
      </c>
      <c r="F16" s="54" t="str">
        <f>IF(弾種及び使用銃器一覧!B53="","",弾種及び使用銃器一覧!B53)</f>
        <v/>
      </c>
      <c r="G16" s="55" t="str">
        <f>IF(F16="","",SUMIF('1 実包管理台帳'!F:F,F16,'1 実包管理台帳'!G:G)-SUMIF('1 実包管理台帳'!F:F,F16,'1 実包管理台帳'!H:H))</f>
        <v/>
      </c>
      <c r="H16" s="44"/>
      <c r="I16" s="44"/>
      <c r="J16" s="44"/>
      <c r="K16" s="44"/>
      <c r="L16" s="44"/>
    </row>
    <row r="17" spans="1:12" ht="20.100000000000001" customHeight="1" x14ac:dyDescent="0.15">
      <c r="A17" s="33"/>
      <c r="B17" s="52" t="str">
        <f>IF(弾種及び使用銃器一覧!B14="","",弾種及び使用銃器一覧!B14)</f>
        <v/>
      </c>
      <c r="C17" s="53" t="str">
        <f>IF(B17="","",SUMIF('1 実包管理台帳'!F:F,B17,'1 実包管理台帳'!G:G)-SUMIF('1 実包管理台帳'!F:F,B17,'1 実包管理台帳'!H:H))</f>
        <v/>
      </c>
      <c r="D17" s="54" t="str">
        <f>IF(弾種及び使用銃器一覧!B34="","",弾種及び使用銃器一覧!B34)</f>
        <v/>
      </c>
      <c r="E17" s="53" t="str">
        <f>IF(D17="","",SUMIF('1 実包管理台帳'!F:F,D17,'1 実包管理台帳'!G:G)-SUMIF('1 実包管理台帳'!F:F,D17,'1 実包管理台帳'!H:H))</f>
        <v/>
      </c>
      <c r="F17" s="54" t="str">
        <f>IF(弾種及び使用銃器一覧!B54="","",弾種及び使用銃器一覧!B54)</f>
        <v/>
      </c>
      <c r="G17" s="55" t="str">
        <f>IF(F17="","",SUMIF('1 実包管理台帳'!F:F,F17,'1 実包管理台帳'!G:G)-SUMIF('1 実包管理台帳'!F:F,F17,'1 実包管理台帳'!H:H))</f>
        <v/>
      </c>
      <c r="H17" s="44"/>
      <c r="I17" s="44"/>
      <c r="J17" s="44"/>
      <c r="K17" s="44"/>
      <c r="L17" s="44"/>
    </row>
    <row r="18" spans="1:12" ht="20.100000000000001" customHeight="1" x14ac:dyDescent="0.15">
      <c r="A18" s="33"/>
      <c r="B18" s="52" t="str">
        <f>IF(弾種及び使用銃器一覧!B15="","",弾種及び使用銃器一覧!B15)</f>
        <v/>
      </c>
      <c r="C18" s="53" t="str">
        <f>IF(B18="","",SUMIF('1 実包管理台帳'!F:F,B18,'1 実包管理台帳'!G:G)-SUMIF('1 実包管理台帳'!F:F,B18,'1 実包管理台帳'!H:H))</f>
        <v/>
      </c>
      <c r="D18" s="54" t="str">
        <f>IF(弾種及び使用銃器一覧!B35="","",弾種及び使用銃器一覧!B35)</f>
        <v/>
      </c>
      <c r="E18" s="53" t="str">
        <f>IF(D18="","",SUMIF('1 実包管理台帳'!F:F,D18,'1 実包管理台帳'!G:G)-SUMIF('1 実包管理台帳'!F:F,D18,'1 実包管理台帳'!H:H))</f>
        <v/>
      </c>
      <c r="F18" s="54" t="str">
        <f>IF(弾種及び使用銃器一覧!B55="","",弾種及び使用銃器一覧!B55)</f>
        <v/>
      </c>
      <c r="G18" s="55" t="str">
        <f>IF(F18="","",SUMIF('1 実包管理台帳'!F:F,F18,'1 実包管理台帳'!G:G)-SUMIF('1 実包管理台帳'!F:F,F18,'1 実包管理台帳'!H:H))</f>
        <v/>
      </c>
      <c r="H18" s="44"/>
      <c r="I18" s="44"/>
      <c r="J18" s="44"/>
      <c r="K18" s="44"/>
      <c r="L18" s="44"/>
    </row>
    <row r="19" spans="1:12" ht="20.100000000000001" customHeight="1" x14ac:dyDescent="0.15">
      <c r="A19" s="33"/>
      <c r="B19" s="52" t="str">
        <f>IF(弾種及び使用銃器一覧!B16="","",弾種及び使用銃器一覧!B16)</f>
        <v/>
      </c>
      <c r="C19" s="53" t="str">
        <f>IF(B19="","",SUMIF('1 実包管理台帳'!F:F,B19,'1 実包管理台帳'!G:G)-SUMIF('1 実包管理台帳'!F:F,B19,'1 実包管理台帳'!H:H))</f>
        <v/>
      </c>
      <c r="D19" s="54" t="str">
        <f>IF(弾種及び使用銃器一覧!B36="","",弾種及び使用銃器一覧!B36)</f>
        <v/>
      </c>
      <c r="E19" s="53" t="str">
        <f>IF(D19="","",SUMIF('1 実包管理台帳'!F:F,D19,'1 実包管理台帳'!G:G)-SUMIF('1 実包管理台帳'!F:F,D19,'1 実包管理台帳'!H:H))</f>
        <v/>
      </c>
      <c r="F19" s="54" t="str">
        <f>IF(弾種及び使用銃器一覧!B56="","",弾種及び使用銃器一覧!B56)</f>
        <v/>
      </c>
      <c r="G19" s="55" t="str">
        <f>IF(F19="","",SUMIF('1 実包管理台帳'!F:F,F19,'1 実包管理台帳'!G:G)-SUMIF('1 実包管理台帳'!F:F,F19,'1 実包管理台帳'!H:H))</f>
        <v/>
      </c>
      <c r="H19" s="44"/>
      <c r="I19" s="117" t="s">
        <v>29</v>
      </c>
      <c r="J19" s="119">
        <f>J11-J13</f>
        <v>0</v>
      </c>
      <c r="K19" s="121" t="s">
        <v>28</v>
      </c>
      <c r="L19" s="44"/>
    </row>
    <row r="20" spans="1:12" ht="20.100000000000001" customHeight="1" thickBot="1" x14ac:dyDescent="0.2">
      <c r="A20" s="33"/>
      <c r="B20" s="52" t="str">
        <f>IF(弾種及び使用銃器一覧!B17="","",弾種及び使用銃器一覧!B17)</f>
        <v/>
      </c>
      <c r="C20" s="53" t="str">
        <f>IF(B20="","",SUMIF('1 実包管理台帳'!F:F,B20,'1 実包管理台帳'!G:G)-SUMIF('1 実包管理台帳'!F:F,B20,'1 実包管理台帳'!H:H))</f>
        <v/>
      </c>
      <c r="D20" s="54" t="str">
        <f>IF(弾種及び使用銃器一覧!B37="","",弾種及び使用銃器一覧!B37)</f>
        <v/>
      </c>
      <c r="E20" s="53" t="str">
        <f>IF(D20="","",SUMIF('1 実包管理台帳'!F:F,D20,'1 実包管理台帳'!G:G)-SUMIF('1 実包管理台帳'!F:F,D20,'1 実包管理台帳'!H:H))</f>
        <v/>
      </c>
      <c r="F20" s="54" t="str">
        <f>IF(弾種及び使用銃器一覧!B57="","",弾種及び使用銃器一覧!B57)</f>
        <v/>
      </c>
      <c r="G20" s="55" t="str">
        <f>IF(F20="","",SUMIF('1 実包管理台帳'!F:F,F20,'1 実包管理台帳'!G:G)-SUMIF('1 実包管理台帳'!F:F,F20,'1 実包管理台帳'!H:H))</f>
        <v/>
      </c>
      <c r="H20" s="44"/>
      <c r="I20" s="118"/>
      <c r="J20" s="120"/>
      <c r="K20" s="122"/>
      <c r="L20" s="44"/>
    </row>
    <row r="21" spans="1:12" ht="20.100000000000001" customHeight="1" thickTop="1" x14ac:dyDescent="0.15">
      <c r="A21" s="33"/>
      <c r="B21" s="52" t="str">
        <f>IF(弾種及び使用銃器一覧!B18="","",弾種及び使用銃器一覧!B18)</f>
        <v/>
      </c>
      <c r="C21" s="53" t="str">
        <f>IF(B21="","",SUMIF('1 実包管理台帳'!F:F,B21,'1 実包管理台帳'!G:G)-SUMIF('1 実包管理台帳'!F:F,B21,'1 実包管理台帳'!H:H))</f>
        <v/>
      </c>
      <c r="D21" s="54" t="str">
        <f>IF(弾種及び使用銃器一覧!B38="","",弾種及び使用銃器一覧!B38)</f>
        <v/>
      </c>
      <c r="E21" s="53" t="str">
        <f>IF(D21="","",SUMIF('1 実包管理台帳'!F:F,D21,'1 実包管理台帳'!G:G)-SUMIF('1 実包管理台帳'!F:F,D21,'1 実包管理台帳'!H:H))</f>
        <v/>
      </c>
      <c r="F21" s="54" t="str">
        <f>IF(弾種及び使用銃器一覧!B58="","",弾種及び使用銃器一覧!B58)</f>
        <v/>
      </c>
      <c r="G21" s="55" t="str">
        <f>IF(F21="","",SUMIF('1 実包管理台帳'!F:F,F21,'1 実包管理台帳'!G:G)-SUMIF('1 実包管理台帳'!F:F,F21,'1 実包管理台帳'!H:H))</f>
        <v/>
      </c>
      <c r="H21" s="44"/>
      <c r="I21" s="57"/>
      <c r="J21" s="57"/>
      <c r="K21" s="57"/>
      <c r="L21" s="44"/>
    </row>
    <row r="22" spans="1:12" ht="20.100000000000001" customHeight="1" x14ac:dyDescent="0.15">
      <c r="A22" s="33"/>
      <c r="B22" s="52" t="str">
        <f>IF(弾種及び使用銃器一覧!B19="","",弾種及び使用銃器一覧!B19)</f>
        <v/>
      </c>
      <c r="C22" s="53" t="str">
        <f>IF(B22="","",SUMIF('1 実包管理台帳'!F:F,B22,'1 実包管理台帳'!G:G)-SUMIF('1 実包管理台帳'!F:F,B22,'1 実包管理台帳'!H:H))</f>
        <v/>
      </c>
      <c r="D22" s="54" t="str">
        <f>IF(弾種及び使用銃器一覧!B39="","",弾種及び使用銃器一覧!B39)</f>
        <v/>
      </c>
      <c r="E22" s="53" t="str">
        <f>IF(D22="","",SUMIF('1 実包管理台帳'!F:F,D22,'1 実包管理台帳'!G:G)-SUMIF('1 実包管理台帳'!F:F,D22,'1 実包管理台帳'!H:H))</f>
        <v/>
      </c>
      <c r="F22" s="54" t="str">
        <f>IF(弾種及び使用銃器一覧!B59="","",弾種及び使用銃器一覧!B59)</f>
        <v/>
      </c>
      <c r="G22" s="55" t="str">
        <f>IF(F22="","",SUMIF('1 実包管理台帳'!F:F,F22,'1 実包管理台帳'!G:G)-SUMIF('1 実包管理台帳'!F:F,F22,'1 実包管理台帳'!H:H))</f>
        <v/>
      </c>
      <c r="H22" s="44"/>
      <c r="I22" s="57"/>
      <c r="J22" s="57"/>
      <c r="K22" s="57"/>
      <c r="L22" s="44"/>
    </row>
    <row r="23" spans="1:12" ht="20.100000000000001" customHeight="1" x14ac:dyDescent="0.15">
      <c r="A23" s="33"/>
      <c r="B23" s="52" t="str">
        <f>IF(弾種及び使用銃器一覧!B20="","",弾種及び使用銃器一覧!B20)</f>
        <v/>
      </c>
      <c r="C23" s="53" t="str">
        <f>IF(B23="","",SUMIF('1 実包管理台帳'!F:F,B23,'1 実包管理台帳'!G:G)-SUMIF('1 実包管理台帳'!F:F,B23,'1 実包管理台帳'!H:H))</f>
        <v/>
      </c>
      <c r="D23" s="54" t="str">
        <f>IF(弾種及び使用銃器一覧!B40="","",弾種及び使用銃器一覧!B40)</f>
        <v/>
      </c>
      <c r="E23" s="53" t="str">
        <f>IF(D23="","",SUMIF('1 実包管理台帳'!F:F,D23,'1 実包管理台帳'!G:G)-SUMIF('1 実包管理台帳'!F:F,D23,'1 実包管理台帳'!H:H))</f>
        <v/>
      </c>
      <c r="F23" s="54" t="str">
        <f>IF(弾種及び使用銃器一覧!B60="","",弾種及び使用銃器一覧!B60)</f>
        <v/>
      </c>
      <c r="G23" s="55" t="str">
        <f>IF(F23="","",SUMIF('1 実包管理台帳'!F:F,F23,'1 実包管理台帳'!G:G)-SUMIF('1 実包管理台帳'!F:F,F23,'1 実包管理台帳'!H:H))</f>
        <v/>
      </c>
      <c r="H23" s="44"/>
      <c r="I23" s="57"/>
      <c r="J23" s="57"/>
      <c r="K23" s="57"/>
      <c r="L23" s="44"/>
    </row>
    <row r="24" spans="1:12" ht="20.100000000000001" customHeight="1" thickBot="1" x14ac:dyDescent="0.2">
      <c r="A24" s="33"/>
      <c r="B24" s="58" t="str">
        <f>IF(弾種及び使用銃器一覧!B21="","",弾種及び使用銃器一覧!B21)</f>
        <v/>
      </c>
      <c r="C24" s="59" t="str">
        <f>IF(B24="","",SUMIF('1 実包管理台帳'!F:F,B24,'1 実包管理台帳'!G:G)-SUMIF('1 実包管理台帳'!F:F,B24,'1 実包管理台帳'!H:H))</f>
        <v/>
      </c>
      <c r="D24" s="60" t="str">
        <f>IF(弾種及び使用銃器一覧!B41="","",弾種及び使用銃器一覧!B41)</f>
        <v/>
      </c>
      <c r="E24" s="59" t="str">
        <f>IF(D24="","",SUMIF('1 実包管理台帳'!F:F,D24,'1 実包管理台帳'!G:G)-SUMIF('1 実包管理台帳'!F:F,D24,'1 実包管理台帳'!H:H))</f>
        <v/>
      </c>
      <c r="F24" s="60" t="str">
        <f>IF(弾種及び使用銃器一覧!B61="","",弾種及び使用銃器一覧!B61)</f>
        <v/>
      </c>
      <c r="G24" s="61" t="str">
        <f>IF(F24="","",SUMIF('1 実包管理台帳'!F:F,F24,'1 実包管理台帳'!G:G)-SUMIF('1 実包管理台帳'!F:F,F24,'1 実包管理台帳'!H:H))</f>
        <v/>
      </c>
      <c r="H24" s="44"/>
      <c r="I24" s="57"/>
      <c r="J24" s="57"/>
      <c r="K24" s="57"/>
      <c r="L24" s="44"/>
    </row>
    <row r="25" spans="1:12" ht="20.100000000000001" customHeight="1" x14ac:dyDescent="0.15">
      <c r="A25" s="3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1:12" ht="20.100000000000001" customHeight="1" x14ac:dyDescent="0.15">
      <c r="A26" s="33"/>
      <c r="B26" s="106" t="s">
        <v>30</v>
      </c>
      <c r="C26" s="107"/>
      <c r="D26" s="107"/>
      <c r="E26" s="107"/>
      <c r="F26" s="107"/>
      <c r="G26" s="107"/>
      <c r="H26" s="107"/>
      <c r="I26" s="107"/>
      <c r="J26" s="107"/>
      <c r="K26" s="108"/>
      <c r="L26" s="33"/>
    </row>
    <row r="27" spans="1:12" ht="20.100000000000001" customHeight="1" x14ac:dyDescent="0.15">
      <c r="A27" s="33"/>
      <c r="B27" s="109"/>
      <c r="C27" s="110"/>
      <c r="D27" s="110"/>
      <c r="E27" s="110"/>
      <c r="F27" s="110"/>
      <c r="G27" s="110"/>
      <c r="H27" s="110"/>
      <c r="I27" s="110"/>
      <c r="J27" s="110"/>
      <c r="K27" s="111"/>
      <c r="L27" s="33"/>
    </row>
    <row r="28" spans="1:12" ht="20.100000000000001" customHeight="1" x14ac:dyDescent="0.15">
      <c r="A28" s="33"/>
      <c r="B28" s="112"/>
      <c r="C28" s="113"/>
      <c r="D28" s="113"/>
      <c r="E28" s="113"/>
      <c r="F28" s="113"/>
      <c r="G28" s="113"/>
      <c r="H28" s="113"/>
      <c r="I28" s="113"/>
      <c r="J28" s="113"/>
      <c r="K28" s="114"/>
      <c r="L28" s="33"/>
    </row>
  </sheetData>
  <sheetProtection sheet="1" objects="1" scenarios="1" selectLockedCells="1"/>
  <mergeCells count="17">
    <mergeCell ref="I13:I14"/>
    <mergeCell ref="J11:K12"/>
    <mergeCell ref="J13:K14"/>
    <mergeCell ref="B26:K26"/>
    <mergeCell ref="B27:K28"/>
    <mergeCell ref="I11:I12"/>
    <mergeCell ref="I19:I20"/>
    <mergeCell ref="J19:J20"/>
    <mergeCell ref="K19:K20"/>
    <mergeCell ref="J5:K6"/>
    <mergeCell ref="J7:K8"/>
    <mergeCell ref="B1:F1"/>
    <mergeCell ref="J4:K4"/>
    <mergeCell ref="J10:K10"/>
    <mergeCell ref="I5:I6"/>
    <mergeCell ref="I7:I8"/>
    <mergeCell ref="J1:L1"/>
  </mergeCells>
  <phoneticPr fontId="1"/>
  <pageMargins left="0.70866141732283472" right="0.70866141732283472" top="0.55118110236220474" bottom="0.15748031496062992" header="0.31496062992125984" footer="0.11811023622047245"/>
  <pageSetup paperSize="9" orientation="landscape" horizontalDpi="300" verticalDpi="300" r:id="rId1"/>
  <ignoredErrors>
    <ignoredError sqref="D5 D6:D24 F5:F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4"/>
  <sheetViews>
    <sheetView view="pageBreakPreview" zoomScaleNormal="100" zoomScaleSheetLayoutView="100" workbookViewId="0">
      <selection activeCell="A2" sqref="A2:A3"/>
    </sheetView>
  </sheetViews>
  <sheetFormatPr defaultRowHeight="13.5" x14ac:dyDescent="0.15"/>
  <cols>
    <col min="1" max="1" width="132.625" customWidth="1"/>
  </cols>
  <sheetData>
    <row r="1" spans="1:1" ht="20.100000000000001" customHeight="1" thickBot="1" x14ac:dyDescent="0.2">
      <c r="A1" s="69" t="str">
        <f>IF('0 台帳表紙'!C4="","-3",計算用シート!AI3&amp;"-3")</f>
        <v>-3</v>
      </c>
    </row>
    <row r="2" spans="1:1" ht="242.1" customHeight="1" x14ac:dyDescent="0.15">
      <c r="A2" s="123"/>
    </row>
    <row r="3" spans="1:1" ht="242.1" customHeight="1" thickBot="1" x14ac:dyDescent="0.2">
      <c r="A3" s="124"/>
    </row>
    <row r="4" spans="1:1" ht="20.100000000000001" customHeight="1" x14ac:dyDescent="0.15">
      <c r="A4" s="39" t="s">
        <v>48</v>
      </c>
    </row>
  </sheetData>
  <sheetProtection sheet="1" objects="1" scenarios="1" selectLockedCells="1"/>
  <mergeCells count="1">
    <mergeCell ref="A2:A3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&amp;L&amp;20添 付 書 類　（　　　枚目）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O61"/>
  <sheetViews>
    <sheetView view="pageBreakPreview" zoomScaleNormal="100" zoomScaleSheetLayoutView="100" workbookViewId="0">
      <pane ySplit="1" topLeftCell="A5" activePane="bottomLeft" state="frozen"/>
      <selection pane="bottomLeft" activeCell="B2" sqref="B2"/>
    </sheetView>
  </sheetViews>
  <sheetFormatPr defaultRowHeight="13.5" x14ac:dyDescent="0.15"/>
  <cols>
    <col min="1" max="1" width="8.625" style="25" customWidth="1"/>
    <col min="2" max="2" width="15.625" style="15" customWidth="1"/>
    <col min="3" max="3" width="17.625" style="15" customWidth="1"/>
    <col min="4" max="4" width="0.875" style="15" customWidth="1"/>
    <col min="5" max="5" width="8.625" style="15" customWidth="1"/>
    <col min="6" max="6" width="21.625" style="15" customWidth="1"/>
    <col min="7" max="7" width="17.625" style="15" customWidth="1"/>
    <col min="8" max="8" width="0.875" style="15" hidden="1" customWidth="1"/>
    <col min="9" max="9" width="6.625" style="22" hidden="1" customWidth="1"/>
    <col min="10" max="10" width="9.625" style="15" hidden="1" customWidth="1"/>
    <col min="11" max="11" width="17.625" style="15" hidden="1" customWidth="1"/>
    <col min="12" max="12" width="0.875" style="15" hidden="1" customWidth="1"/>
    <col min="13" max="13" width="6.625" style="22" hidden="1" customWidth="1"/>
    <col min="14" max="14" width="10.625" style="15" hidden="1" customWidth="1"/>
    <col min="15" max="15" width="17.625" style="15" hidden="1" customWidth="1"/>
    <col min="16" max="16384" width="9" style="15"/>
  </cols>
  <sheetData>
    <row r="1" spans="1:15" x14ac:dyDescent="0.15">
      <c r="A1" s="16" t="s">
        <v>21</v>
      </c>
      <c r="B1" s="13" t="str">
        <f>'1 実包管理台帳'!F2</f>
        <v>弾種</v>
      </c>
      <c r="C1" s="14" t="s">
        <v>12</v>
      </c>
      <c r="E1" s="16" t="s">
        <v>22</v>
      </c>
      <c r="F1" s="13" t="str">
        <f>'1 実包管理台帳'!J2</f>
        <v>使用銃器名称</v>
      </c>
      <c r="G1" s="14" t="s">
        <v>12</v>
      </c>
      <c r="I1" s="12" t="s">
        <v>11</v>
      </c>
      <c r="J1" s="13" t="str">
        <f>'1 実包管理台帳'!C2</f>
        <v>譲受別</v>
      </c>
      <c r="K1" s="14" t="s">
        <v>12</v>
      </c>
      <c r="M1" s="12" t="s">
        <v>11</v>
      </c>
      <c r="N1" s="13" t="str">
        <f>'1 実包管理台帳'!E2</f>
        <v>銃種</v>
      </c>
      <c r="O1" s="14" t="s">
        <v>12</v>
      </c>
    </row>
    <row r="2" spans="1:15" x14ac:dyDescent="0.15">
      <c r="A2" s="40" t="s">
        <v>32</v>
      </c>
      <c r="B2" s="10" t="s">
        <v>19</v>
      </c>
      <c r="C2" s="6"/>
      <c r="E2" s="40"/>
      <c r="F2" s="10"/>
      <c r="G2" s="6"/>
      <c r="I2" s="17">
        <v>1</v>
      </c>
      <c r="J2" s="8"/>
      <c r="K2" s="9"/>
      <c r="M2" s="17">
        <v>1</v>
      </c>
      <c r="N2" s="8"/>
      <c r="O2" s="9"/>
    </row>
    <row r="3" spans="1:15" x14ac:dyDescent="0.15">
      <c r="A3" s="40" t="s">
        <v>32</v>
      </c>
      <c r="B3" s="10" t="s">
        <v>20</v>
      </c>
      <c r="C3" s="6"/>
      <c r="E3" s="40"/>
      <c r="F3" s="10"/>
      <c r="G3" s="6"/>
      <c r="I3" s="18">
        <f t="shared" ref="I3:I32" si="0">IF(J3&lt;&gt;0,$I$2+ROW(I3)-2,"")</f>
        <v>2</v>
      </c>
      <c r="J3" s="10" t="s">
        <v>7</v>
      </c>
      <c r="K3" s="6"/>
      <c r="M3" s="18">
        <f t="shared" ref="M3:M32" si="1">IF(N3&lt;&gt;0,$M$2+ROW(M3)-2,"")</f>
        <v>2</v>
      </c>
      <c r="N3" s="10" t="s">
        <v>32</v>
      </c>
      <c r="O3" s="6"/>
    </row>
    <row r="4" spans="1:15" x14ac:dyDescent="0.15">
      <c r="A4" s="40"/>
      <c r="B4" s="10"/>
      <c r="C4" s="6"/>
      <c r="E4" s="40"/>
      <c r="F4" s="10"/>
      <c r="G4" s="6"/>
      <c r="I4" s="18">
        <f t="shared" si="0"/>
        <v>3</v>
      </c>
      <c r="J4" s="10" t="s">
        <v>8</v>
      </c>
      <c r="K4" s="6"/>
      <c r="M4" s="18">
        <f t="shared" si="1"/>
        <v>3</v>
      </c>
      <c r="N4" s="10" t="s">
        <v>10</v>
      </c>
      <c r="O4" s="6"/>
    </row>
    <row r="5" spans="1:15" x14ac:dyDescent="0.15">
      <c r="A5" s="40"/>
      <c r="B5" s="10"/>
      <c r="C5" s="6"/>
      <c r="E5" s="40"/>
      <c r="F5" s="10"/>
      <c r="G5" s="6"/>
      <c r="I5" s="18">
        <f t="shared" si="0"/>
        <v>4</v>
      </c>
      <c r="J5" s="10" t="s">
        <v>9</v>
      </c>
      <c r="K5" s="6"/>
      <c r="M5" s="18" t="str">
        <f t="shared" si="1"/>
        <v/>
      </c>
      <c r="N5" s="10"/>
      <c r="O5" s="6"/>
    </row>
    <row r="6" spans="1:15" x14ac:dyDescent="0.15">
      <c r="A6" s="40"/>
      <c r="B6" s="10"/>
      <c r="C6" s="6"/>
      <c r="E6" s="40"/>
      <c r="F6" s="10"/>
      <c r="G6" s="6"/>
      <c r="I6" s="18" t="str">
        <f t="shared" si="0"/>
        <v/>
      </c>
      <c r="J6" s="10"/>
      <c r="K6" s="6"/>
      <c r="M6" s="18" t="str">
        <f t="shared" si="1"/>
        <v/>
      </c>
      <c r="N6" s="10"/>
      <c r="O6" s="6"/>
    </row>
    <row r="7" spans="1:15" x14ac:dyDescent="0.15">
      <c r="A7" s="40"/>
      <c r="B7" s="10"/>
      <c r="C7" s="6"/>
      <c r="E7" s="40"/>
      <c r="F7" s="10"/>
      <c r="G7" s="6"/>
      <c r="I7" s="18" t="str">
        <f t="shared" si="0"/>
        <v/>
      </c>
      <c r="J7" s="10"/>
      <c r="K7" s="6"/>
      <c r="M7" s="18" t="str">
        <f t="shared" si="1"/>
        <v/>
      </c>
      <c r="N7" s="10"/>
      <c r="O7" s="6"/>
    </row>
    <row r="8" spans="1:15" x14ac:dyDescent="0.15">
      <c r="A8" s="40"/>
      <c r="B8" s="10"/>
      <c r="C8" s="6"/>
      <c r="E8" s="40"/>
      <c r="F8" s="10"/>
      <c r="G8" s="6"/>
      <c r="I8" s="18" t="str">
        <f t="shared" si="0"/>
        <v/>
      </c>
      <c r="J8" s="10"/>
      <c r="K8" s="6"/>
      <c r="M8" s="18" t="str">
        <f t="shared" si="1"/>
        <v/>
      </c>
      <c r="N8" s="10"/>
      <c r="O8" s="6"/>
    </row>
    <row r="9" spans="1:15" x14ac:dyDescent="0.15">
      <c r="A9" s="40"/>
      <c r="B9" s="10"/>
      <c r="C9" s="6"/>
      <c r="E9" s="40"/>
      <c r="F9" s="10"/>
      <c r="G9" s="6"/>
      <c r="I9" s="18" t="str">
        <f t="shared" si="0"/>
        <v/>
      </c>
      <c r="J9" s="10"/>
      <c r="K9" s="6"/>
      <c r="M9" s="18" t="str">
        <f t="shared" si="1"/>
        <v/>
      </c>
      <c r="N9" s="10"/>
      <c r="O9" s="6"/>
    </row>
    <row r="10" spans="1:15" x14ac:dyDescent="0.15">
      <c r="A10" s="40"/>
      <c r="B10" s="10"/>
      <c r="C10" s="6"/>
      <c r="E10" s="40"/>
      <c r="F10" s="10"/>
      <c r="G10" s="6"/>
      <c r="I10" s="18" t="str">
        <f t="shared" si="0"/>
        <v/>
      </c>
      <c r="J10" s="10"/>
      <c r="K10" s="6"/>
      <c r="M10" s="18" t="str">
        <f t="shared" si="1"/>
        <v/>
      </c>
      <c r="N10" s="10"/>
      <c r="O10" s="6"/>
    </row>
    <row r="11" spans="1:15" x14ac:dyDescent="0.15">
      <c r="A11" s="40"/>
      <c r="B11" s="10"/>
      <c r="C11" s="6"/>
      <c r="E11" s="40"/>
      <c r="F11" s="10"/>
      <c r="G11" s="6"/>
      <c r="I11" s="18" t="str">
        <f t="shared" si="0"/>
        <v/>
      </c>
      <c r="J11" s="10"/>
      <c r="K11" s="6"/>
      <c r="M11" s="18" t="str">
        <f t="shared" si="1"/>
        <v/>
      </c>
      <c r="N11" s="10"/>
      <c r="O11" s="6"/>
    </row>
    <row r="12" spans="1:15" x14ac:dyDescent="0.15">
      <c r="A12" s="40"/>
      <c r="B12" s="10"/>
      <c r="C12" s="6"/>
      <c r="E12" s="40"/>
      <c r="F12" s="10"/>
      <c r="G12" s="6"/>
      <c r="I12" s="18" t="str">
        <f t="shared" si="0"/>
        <v/>
      </c>
      <c r="J12" s="10"/>
      <c r="K12" s="6"/>
      <c r="M12" s="18" t="str">
        <f t="shared" si="1"/>
        <v/>
      </c>
      <c r="N12" s="10"/>
      <c r="O12" s="6"/>
    </row>
    <row r="13" spans="1:15" x14ac:dyDescent="0.15">
      <c r="A13" s="40"/>
      <c r="B13" s="10"/>
      <c r="C13" s="6"/>
      <c r="E13" s="40"/>
      <c r="F13" s="10"/>
      <c r="G13" s="6"/>
      <c r="I13" s="18" t="str">
        <f t="shared" si="0"/>
        <v/>
      </c>
      <c r="J13" s="10"/>
      <c r="K13" s="6"/>
      <c r="M13" s="18" t="str">
        <f t="shared" si="1"/>
        <v/>
      </c>
      <c r="N13" s="10"/>
      <c r="O13" s="6"/>
    </row>
    <row r="14" spans="1:15" x14ac:dyDescent="0.15">
      <c r="A14" s="40"/>
      <c r="B14" s="10"/>
      <c r="C14" s="6"/>
      <c r="E14" s="40"/>
      <c r="F14" s="10"/>
      <c r="G14" s="6"/>
      <c r="I14" s="18" t="str">
        <f t="shared" si="0"/>
        <v/>
      </c>
      <c r="J14" s="10"/>
      <c r="K14" s="6"/>
      <c r="M14" s="18" t="str">
        <f t="shared" si="1"/>
        <v/>
      </c>
      <c r="N14" s="10"/>
      <c r="O14" s="6"/>
    </row>
    <row r="15" spans="1:15" x14ac:dyDescent="0.15">
      <c r="A15" s="40"/>
      <c r="B15" s="10"/>
      <c r="C15" s="6"/>
      <c r="E15" s="40"/>
      <c r="F15" s="10"/>
      <c r="G15" s="6"/>
      <c r="I15" s="18" t="str">
        <f t="shared" si="0"/>
        <v/>
      </c>
      <c r="J15" s="10"/>
      <c r="K15" s="6"/>
      <c r="M15" s="18" t="str">
        <f t="shared" si="1"/>
        <v/>
      </c>
      <c r="N15" s="10"/>
      <c r="O15" s="6"/>
    </row>
    <row r="16" spans="1:15" x14ac:dyDescent="0.15">
      <c r="A16" s="40"/>
      <c r="B16" s="10"/>
      <c r="C16" s="6"/>
      <c r="E16" s="40"/>
      <c r="F16" s="10"/>
      <c r="G16" s="6"/>
      <c r="I16" s="18" t="str">
        <f t="shared" si="0"/>
        <v/>
      </c>
      <c r="J16" s="10"/>
      <c r="K16" s="6"/>
      <c r="M16" s="18" t="str">
        <f t="shared" si="1"/>
        <v/>
      </c>
      <c r="N16" s="10"/>
      <c r="O16" s="6"/>
    </row>
    <row r="17" spans="1:15" x14ac:dyDescent="0.15">
      <c r="A17" s="40"/>
      <c r="B17" s="10"/>
      <c r="C17" s="6"/>
      <c r="E17" s="40"/>
      <c r="F17" s="10"/>
      <c r="G17" s="6"/>
      <c r="I17" s="18" t="str">
        <f t="shared" si="0"/>
        <v/>
      </c>
      <c r="J17" s="10"/>
      <c r="K17" s="6"/>
      <c r="M17" s="18" t="str">
        <f t="shared" si="1"/>
        <v/>
      </c>
      <c r="N17" s="10"/>
      <c r="O17" s="6"/>
    </row>
    <row r="18" spans="1:15" x14ac:dyDescent="0.15">
      <c r="A18" s="40"/>
      <c r="B18" s="10"/>
      <c r="C18" s="6"/>
      <c r="E18" s="40"/>
      <c r="F18" s="10"/>
      <c r="G18" s="6"/>
      <c r="I18" s="18" t="str">
        <f t="shared" si="0"/>
        <v/>
      </c>
      <c r="J18" s="10"/>
      <c r="K18" s="6"/>
      <c r="M18" s="18" t="str">
        <f t="shared" si="1"/>
        <v/>
      </c>
      <c r="N18" s="10"/>
      <c r="O18" s="6"/>
    </row>
    <row r="19" spans="1:15" x14ac:dyDescent="0.15">
      <c r="A19" s="40"/>
      <c r="B19" s="10"/>
      <c r="C19" s="6"/>
      <c r="E19" s="40"/>
      <c r="F19" s="10"/>
      <c r="G19" s="6"/>
      <c r="I19" s="18" t="str">
        <f t="shared" si="0"/>
        <v/>
      </c>
      <c r="J19" s="10"/>
      <c r="K19" s="6"/>
      <c r="M19" s="18" t="str">
        <f t="shared" si="1"/>
        <v/>
      </c>
      <c r="N19" s="10"/>
      <c r="O19" s="6"/>
    </row>
    <row r="20" spans="1:15" x14ac:dyDescent="0.15">
      <c r="A20" s="40"/>
      <c r="B20" s="10"/>
      <c r="C20" s="6"/>
      <c r="E20" s="40"/>
      <c r="F20" s="10"/>
      <c r="G20" s="6"/>
      <c r="I20" s="18" t="str">
        <f t="shared" si="0"/>
        <v/>
      </c>
      <c r="J20" s="10"/>
      <c r="K20" s="6"/>
      <c r="M20" s="18" t="str">
        <f t="shared" si="1"/>
        <v/>
      </c>
      <c r="N20" s="10"/>
      <c r="O20" s="6"/>
    </row>
    <row r="21" spans="1:15" x14ac:dyDescent="0.15">
      <c r="A21" s="40"/>
      <c r="B21" s="10"/>
      <c r="C21" s="6"/>
      <c r="E21" s="40"/>
      <c r="F21" s="10"/>
      <c r="G21" s="6"/>
      <c r="I21" s="18" t="str">
        <f t="shared" si="0"/>
        <v/>
      </c>
      <c r="J21" s="10"/>
      <c r="K21" s="6"/>
      <c r="M21" s="18" t="str">
        <f t="shared" si="1"/>
        <v/>
      </c>
      <c r="N21" s="10"/>
      <c r="O21" s="6"/>
    </row>
    <row r="22" spans="1:15" x14ac:dyDescent="0.15">
      <c r="A22" s="40"/>
      <c r="B22" s="10"/>
      <c r="C22" s="6"/>
      <c r="E22" s="40"/>
      <c r="F22" s="10"/>
      <c r="G22" s="6"/>
      <c r="I22" s="18" t="str">
        <f t="shared" si="0"/>
        <v/>
      </c>
      <c r="J22" s="10"/>
      <c r="K22" s="6"/>
      <c r="M22" s="18" t="str">
        <f t="shared" si="1"/>
        <v/>
      </c>
      <c r="N22" s="10"/>
      <c r="O22" s="6"/>
    </row>
    <row r="23" spans="1:15" x14ac:dyDescent="0.15">
      <c r="A23" s="40"/>
      <c r="B23" s="10"/>
      <c r="C23" s="6"/>
      <c r="E23" s="40"/>
      <c r="F23" s="10"/>
      <c r="G23" s="6"/>
      <c r="I23" s="18" t="str">
        <f t="shared" si="0"/>
        <v/>
      </c>
      <c r="J23" s="10"/>
      <c r="K23" s="6"/>
      <c r="M23" s="18" t="str">
        <f t="shared" si="1"/>
        <v/>
      </c>
      <c r="N23" s="10"/>
      <c r="O23" s="6"/>
    </row>
    <row r="24" spans="1:15" x14ac:dyDescent="0.15">
      <c r="A24" s="40"/>
      <c r="B24" s="10"/>
      <c r="C24" s="6"/>
      <c r="E24" s="40"/>
      <c r="F24" s="10"/>
      <c r="G24" s="6"/>
      <c r="I24" s="18" t="str">
        <f t="shared" si="0"/>
        <v/>
      </c>
      <c r="J24" s="10"/>
      <c r="K24" s="6"/>
      <c r="M24" s="18" t="str">
        <f t="shared" si="1"/>
        <v/>
      </c>
      <c r="N24" s="10"/>
      <c r="O24" s="6"/>
    </row>
    <row r="25" spans="1:15" x14ac:dyDescent="0.15">
      <c r="A25" s="40"/>
      <c r="B25" s="10"/>
      <c r="C25" s="6"/>
      <c r="E25" s="40"/>
      <c r="F25" s="10"/>
      <c r="G25" s="6"/>
      <c r="I25" s="18" t="str">
        <f t="shared" si="0"/>
        <v/>
      </c>
      <c r="J25" s="10"/>
      <c r="K25" s="6"/>
      <c r="M25" s="18" t="str">
        <f t="shared" si="1"/>
        <v/>
      </c>
      <c r="N25" s="10"/>
      <c r="O25" s="6"/>
    </row>
    <row r="26" spans="1:15" x14ac:dyDescent="0.15">
      <c r="A26" s="40"/>
      <c r="B26" s="10"/>
      <c r="C26" s="6"/>
      <c r="E26" s="40"/>
      <c r="F26" s="10"/>
      <c r="G26" s="6"/>
      <c r="I26" s="18" t="str">
        <f t="shared" si="0"/>
        <v/>
      </c>
      <c r="J26" s="10"/>
      <c r="K26" s="6"/>
      <c r="M26" s="18" t="str">
        <f t="shared" si="1"/>
        <v/>
      </c>
      <c r="N26" s="10"/>
      <c r="O26" s="6"/>
    </row>
    <row r="27" spans="1:15" x14ac:dyDescent="0.15">
      <c r="A27" s="40"/>
      <c r="B27" s="10"/>
      <c r="C27" s="6"/>
      <c r="E27" s="40"/>
      <c r="F27" s="10"/>
      <c r="G27" s="6"/>
      <c r="I27" s="18" t="str">
        <f t="shared" si="0"/>
        <v/>
      </c>
      <c r="J27" s="10"/>
      <c r="K27" s="6"/>
      <c r="M27" s="18" t="str">
        <f t="shared" si="1"/>
        <v/>
      </c>
      <c r="N27" s="10"/>
      <c r="O27" s="6"/>
    </row>
    <row r="28" spans="1:15" x14ac:dyDescent="0.15">
      <c r="A28" s="40"/>
      <c r="B28" s="10"/>
      <c r="C28" s="6"/>
      <c r="E28" s="40"/>
      <c r="F28" s="10"/>
      <c r="G28" s="6"/>
      <c r="I28" s="18" t="str">
        <f t="shared" si="0"/>
        <v/>
      </c>
      <c r="J28" s="10"/>
      <c r="K28" s="6"/>
      <c r="M28" s="18" t="str">
        <f t="shared" si="1"/>
        <v/>
      </c>
      <c r="N28" s="10"/>
      <c r="O28" s="6"/>
    </row>
    <row r="29" spans="1:15" x14ac:dyDescent="0.15">
      <c r="A29" s="40"/>
      <c r="B29" s="10"/>
      <c r="C29" s="6"/>
      <c r="E29" s="40"/>
      <c r="F29" s="10"/>
      <c r="G29" s="6"/>
      <c r="I29" s="18" t="str">
        <f t="shared" si="0"/>
        <v/>
      </c>
      <c r="J29" s="10"/>
      <c r="K29" s="6"/>
      <c r="M29" s="18" t="str">
        <f t="shared" si="1"/>
        <v/>
      </c>
      <c r="N29" s="10"/>
      <c r="O29" s="6"/>
    </row>
    <row r="30" spans="1:15" x14ac:dyDescent="0.15">
      <c r="A30" s="40"/>
      <c r="B30" s="10"/>
      <c r="C30" s="6"/>
      <c r="E30" s="40"/>
      <c r="F30" s="10"/>
      <c r="G30" s="6"/>
      <c r="I30" s="18" t="str">
        <f t="shared" si="0"/>
        <v/>
      </c>
      <c r="J30" s="10"/>
      <c r="K30" s="6"/>
      <c r="M30" s="18" t="str">
        <f t="shared" si="1"/>
        <v/>
      </c>
      <c r="N30" s="10"/>
      <c r="O30" s="6"/>
    </row>
    <row r="31" spans="1:15" x14ac:dyDescent="0.15">
      <c r="A31" s="40"/>
      <c r="B31" s="10"/>
      <c r="C31" s="6"/>
      <c r="E31" s="40"/>
      <c r="F31" s="10"/>
      <c r="G31" s="6"/>
      <c r="I31" s="19" t="str">
        <f t="shared" si="0"/>
        <v/>
      </c>
      <c r="J31" s="11"/>
      <c r="K31" s="7"/>
      <c r="M31" s="19" t="str">
        <f t="shared" si="1"/>
        <v/>
      </c>
      <c r="N31" s="11"/>
      <c r="O31" s="7"/>
    </row>
    <row r="32" spans="1:15" x14ac:dyDescent="0.15">
      <c r="A32" s="40"/>
      <c r="B32" s="10"/>
      <c r="C32" s="6"/>
      <c r="E32" s="40"/>
      <c r="F32" s="10"/>
      <c r="G32" s="6"/>
      <c r="I32" s="20" t="str">
        <f t="shared" si="0"/>
        <v/>
      </c>
      <c r="J32" s="21"/>
      <c r="K32" s="21"/>
      <c r="L32" s="21"/>
      <c r="M32" s="20" t="str">
        <f t="shared" si="1"/>
        <v/>
      </c>
      <c r="N32" s="21"/>
      <c r="O32" s="21"/>
    </row>
    <row r="33" spans="1:7" x14ac:dyDescent="0.15">
      <c r="A33" s="40"/>
      <c r="B33" s="10"/>
      <c r="C33" s="6"/>
      <c r="E33" s="40"/>
      <c r="F33" s="10"/>
      <c r="G33" s="6"/>
    </row>
    <row r="34" spans="1:7" x14ac:dyDescent="0.15">
      <c r="A34" s="40"/>
      <c r="B34" s="10"/>
      <c r="C34" s="6"/>
      <c r="E34" s="40"/>
      <c r="F34" s="10"/>
      <c r="G34" s="6"/>
    </row>
    <row r="35" spans="1:7" x14ac:dyDescent="0.15">
      <c r="A35" s="40"/>
      <c r="B35" s="10"/>
      <c r="C35" s="6"/>
      <c r="E35" s="40"/>
      <c r="F35" s="10"/>
      <c r="G35" s="6"/>
    </row>
    <row r="36" spans="1:7" x14ac:dyDescent="0.15">
      <c r="A36" s="40"/>
      <c r="B36" s="10"/>
      <c r="C36" s="6"/>
      <c r="E36" s="40"/>
      <c r="F36" s="10"/>
      <c r="G36" s="6"/>
    </row>
    <row r="37" spans="1:7" x14ac:dyDescent="0.15">
      <c r="A37" s="40"/>
      <c r="B37" s="10"/>
      <c r="C37" s="6"/>
      <c r="E37" s="40"/>
      <c r="F37" s="10"/>
      <c r="G37" s="6"/>
    </row>
    <row r="38" spans="1:7" x14ac:dyDescent="0.15">
      <c r="A38" s="40"/>
      <c r="B38" s="10"/>
      <c r="C38" s="6"/>
      <c r="E38" s="40"/>
      <c r="F38" s="10"/>
      <c r="G38" s="6"/>
    </row>
    <row r="39" spans="1:7" x14ac:dyDescent="0.15">
      <c r="A39" s="40"/>
      <c r="B39" s="10"/>
      <c r="C39" s="6"/>
      <c r="E39" s="40"/>
      <c r="F39" s="10"/>
      <c r="G39" s="6"/>
    </row>
    <row r="40" spans="1:7" x14ac:dyDescent="0.15">
      <c r="A40" s="40"/>
      <c r="B40" s="10"/>
      <c r="C40" s="6"/>
      <c r="E40" s="40"/>
      <c r="F40" s="10"/>
      <c r="G40" s="6"/>
    </row>
    <row r="41" spans="1:7" x14ac:dyDescent="0.15">
      <c r="A41" s="40"/>
      <c r="B41" s="10"/>
      <c r="C41" s="6"/>
      <c r="E41" s="40"/>
      <c r="F41" s="10"/>
      <c r="G41" s="6"/>
    </row>
    <row r="42" spans="1:7" x14ac:dyDescent="0.15">
      <c r="A42" s="40"/>
      <c r="B42" s="10"/>
      <c r="C42" s="6"/>
      <c r="E42" s="40"/>
      <c r="F42" s="10"/>
      <c r="G42" s="6"/>
    </row>
    <row r="43" spans="1:7" x14ac:dyDescent="0.15">
      <c r="A43" s="40"/>
      <c r="B43" s="10"/>
      <c r="C43" s="6"/>
      <c r="E43" s="40"/>
      <c r="F43" s="10"/>
      <c r="G43" s="6"/>
    </row>
    <row r="44" spans="1:7" x14ac:dyDescent="0.15">
      <c r="A44" s="40"/>
      <c r="B44" s="10"/>
      <c r="C44" s="6"/>
      <c r="E44" s="40"/>
      <c r="F44" s="10"/>
      <c r="G44" s="6"/>
    </row>
    <row r="45" spans="1:7" x14ac:dyDescent="0.15">
      <c r="A45" s="40"/>
      <c r="B45" s="10"/>
      <c r="C45" s="6"/>
      <c r="E45" s="40"/>
      <c r="F45" s="10"/>
      <c r="G45" s="6"/>
    </row>
    <row r="46" spans="1:7" x14ac:dyDescent="0.15">
      <c r="A46" s="40"/>
      <c r="B46" s="10"/>
      <c r="C46" s="6"/>
      <c r="E46" s="40"/>
      <c r="F46" s="10"/>
      <c r="G46" s="6"/>
    </row>
    <row r="47" spans="1:7" x14ac:dyDescent="0.15">
      <c r="A47" s="40"/>
      <c r="B47" s="10"/>
      <c r="C47" s="6"/>
      <c r="E47" s="40"/>
      <c r="F47" s="10"/>
      <c r="G47" s="6"/>
    </row>
    <row r="48" spans="1:7" x14ac:dyDescent="0.15">
      <c r="A48" s="40"/>
      <c r="B48" s="10"/>
      <c r="C48" s="6"/>
      <c r="E48" s="40"/>
      <c r="F48" s="10"/>
      <c r="G48" s="6"/>
    </row>
    <row r="49" spans="1:7" x14ac:dyDescent="0.15">
      <c r="A49" s="40"/>
      <c r="B49" s="10"/>
      <c r="C49" s="6"/>
      <c r="E49" s="40"/>
      <c r="F49" s="10"/>
      <c r="G49" s="6"/>
    </row>
    <row r="50" spans="1:7" x14ac:dyDescent="0.15">
      <c r="A50" s="40"/>
      <c r="B50" s="10"/>
      <c r="C50" s="6"/>
      <c r="E50" s="40"/>
      <c r="F50" s="10"/>
      <c r="G50" s="6"/>
    </row>
    <row r="51" spans="1:7" x14ac:dyDescent="0.15">
      <c r="A51" s="40"/>
      <c r="B51" s="10"/>
      <c r="C51" s="6"/>
      <c r="E51" s="40"/>
      <c r="F51" s="10"/>
      <c r="G51" s="6"/>
    </row>
    <row r="52" spans="1:7" x14ac:dyDescent="0.15">
      <c r="A52" s="40"/>
      <c r="B52" s="10"/>
      <c r="C52" s="6"/>
      <c r="E52" s="40"/>
      <c r="F52" s="10"/>
      <c r="G52" s="6"/>
    </row>
    <row r="53" spans="1:7" x14ac:dyDescent="0.15">
      <c r="A53" s="40"/>
      <c r="B53" s="10"/>
      <c r="C53" s="6"/>
      <c r="E53" s="40"/>
      <c r="F53" s="10"/>
      <c r="G53" s="6"/>
    </row>
    <row r="54" spans="1:7" x14ac:dyDescent="0.15">
      <c r="A54" s="40"/>
      <c r="B54" s="10"/>
      <c r="C54" s="6"/>
      <c r="E54" s="40"/>
      <c r="F54" s="10"/>
      <c r="G54" s="6"/>
    </row>
    <row r="55" spans="1:7" x14ac:dyDescent="0.15">
      <c r="A55" s="40"/>
      <c r="B55" s="10"/>
      <c r="C55" s="6"/>
      <c r="E55" s="40"/>
      <c r="F55" s="10"/>
      <c r="G55" s="6"/>
    </row>
    <row r="56" spans="1:7" x14ac:dyDescent="0.15">
      <c r="A56" s="40"/>
      <c r="B56" s="10"/>
      <c r="C56" s="6"/>
      <c r="E56" s="40"/>
      <c r="F56" s="10"/>
      <c r="G56" s="6"/>
    </row>
    <row r="57" spans="1:7" x14ac:dyDescent="0.15">
      <c r="A57" s="40"/>
      <c r="B57" s="10"/>
      <c r="C57" s="6"/>
      <c r="E57" s="40"/>
      <c r="F57" s="10"/>
      <c r="G57" s="6"/>
    </row>
    <row r="58" spans="1:7" x14ac:dyDescent="0.15">
      <c r="A58" s="40"/>
      <c r="B58" s="10"/>
      <c r="C58" s="6"/>
      <c r="E58" s="40"/>
      <c r="F58" s="10"/>
      <c r="G58" s="6"/>
    </row>
    <row r="59" spans="1:7" x14ac:dyDescent="0.15">
      <c r="A59" s="40"/>
      <c r="B59" s="10"/>
      <c r="C59" s="6"/>
      <c r="E59" s="40"/>
      <c r="F59" s="10"/>
      <c r="G59" s="6"/>
    </row>
    <row r="60" spans="1:7" x14ac:dyDescent="0.15">
      <c r="A60" s="40"/>
      <c r="B60" s="10"/>
      <c r="C60" s="6"/>
      <c r="E60" s="40"/>
      <c r="F60" s="10"/>
      <c r="G60" s="6"/>
    </row>
    <row r="61" spans="1:7" x14ac:dyDescent="0.15">
      <c r="A61" s="41"/>
      <c r="B61" s="11"/>
      <c r="C61" s="7"/>
      <c r="E61" s="41"/>
      <c r="F61" s="11"/>
      <c r="G61" s="7"/>
    </row>
  </sheetData>
  <sheetProtection sheet="1" objects="1" scenarios="1" selectLockedCells="1"/>
  <phoneticPr fontId="1"/>
  <dataValidations count="2">
    <dataValidation type="list" allowBlank="1" showInputMessage="1" showErrorMessage="1" sqref="A2:A61">
      <formula1>OFFSET(N$2,0,0,SUMPRODUCT(($N:$N&lt;&gt;0)*1))</formula1>
    </dataValidation>
    <dataValidation type="list" allowBlank="1" showInputMessage="1" showErrorMessage="1" sqref="E2:E61">
      <formula1>OFFSET(N$2,0,0,SUMPRODUCT(($N:$N&lt;&gt;0)*1))</formula1>
    </dataValidation>
  </dataValidations>
  <pageMargins left="0.59055118110236227" right="0.59055118110236227" top="0.59055118110236227" bottom="0.15748031496062992" header="0.31496062992125984" footer="0.31496062992125984"/>
  <pageSetup paperSize="9" orientation="portrait" horizontalDpi="300" verticalDpi="300" r:id="rId1"/>
  <headerFooter>
    <oddHeader>&amp;L&amp;16弾種及び使用銃器一覧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1"/>
  <sheetViews>
    <sheetView topLeftCell="G1" zoomScale="60" zoomScaleNormal="60" workbookViewId="0">
      <selection activeCell="AI4" sqref="AI4"/>
    </sheetView>
  </sheetViews>
  <sheetFormatPr defaultRowHeight="13.5" x14ac:dyDescent="0.15"/>
  <cols>
    <col min="15" max="15" width="5.625" customWidth="1"/>
  </cols>
  <sheetData>
    <row r="1" spans="1:35" x14ac:dyDescent="0.15">
      <c r="A1" s="34" t="str">
        <f>IF(弾種及び使用銃器一覧!A1="","",弾種及び使用銃器一覧!A1)</f>
        <v>銃種</v>
      </c>
      <c r="B1" s="34" t="str">
        <f>IF(弾種及び使用銃器一覧!B1="","",弾種及び使用銃器一覧!B1)</f>
        <v>弾種</v>
      </c>
      <c r="C1" s="34" t="str">
        <f>IF(弾種及び使用銃器一覧!C1="","",弾種及び使用銃器一覧!C1)</f>
        <v>　備　考</v>
      </c>
      <c r="D1" s="34" t="str">
        <f>B1</f>
        <v>弾種</v>
      </c>
      <c r="E1" s="34" t="str">
        <f>IF(弾種及び使用銃器一覧!E1="","",弾種及び使用銃器一覧!E1)</f>
        <v>銃種</v>
      </c>
      <c r="F1" s="34" t="str">
        <f>IF(弾種及び使用銃器一覧!F1="","",弾種及び使用銃器一覧!F1)</f>
        <v>使用銃器名称</v>
      </c>
      <c r="G1" s="34" t="str">
        <f>IF(弾種及び使用銃器一覧!G1="","",弾種及び使用銃器一覧!G1)</f>
        <v>　備　考</v>
      </c>
      <c r="H1" s="26"/>
      <c r="I1" s="34"/>
      <c r="J1" s="34" t="s">
        <v>42</v>
      </c>
      <c r="K1" s="34" t="s">
        <v>41</v>
      </c>
      <c r="L1" s="34"/>
      <c r="M1" s="34" t="s">
        <v>43</v>
      </c>
      <c r="N1" s="34"/>
      <c r="P1" s="34"/>
      <c r="Q1" s="34" t="s">
        <v>42</v>
      </c>
      <c r="R1" s="34" t="s">
        <v>47</v>
      </c>
      <c r="S1" s="34"/>
      <c r="T1" s="34" t="s">
        <v>43</v>
      </c>
      <c r="U1" s="34"/>
      <c r="W1" s="34" t="s">
        <v>44</v>
      </c>
      <c r="X1" s="34" t="s">
        <v>45</v>
      </c>
      <c r="Y1" s="34" t="str">
        <f>B1</f>
        <v>弾種</v>
      </c>
      <c r="Z1" s="34" t="s">
        <v>46</v>
      </c>
      <c r="AA1" s="34" t="str">
        <f>F1</f>
        <v>使用銃器名称</v>
      </c>
      <c r="AC1" s="34" t="s">
        <v>44</v>
      </c>
      <c r="AD1" s="34" t="s">
        <v>45</v>
      </c>
      <c r="AE1" s="34" t="str">
        <f>Y1</f>
        <v>弾種</v>
      </c>
      <c r="AF1" s="34" t="s">
        <v>46</v>
      </c>
      <c r="AG1" s="34" t="str">
        <f>AA1</f>
        <v>使用銃器名称</v>
      </c>
    </row>
    <row r="2" spans="1:35" x14ac:dyDescent="0.15">
      <c r="A2" s="34" t="str">
        <f>IF(弾種及び使用銃器一覧!A2="","",弾種及び使用銃器一覧!A2)</f>
        <v>散弾銃</v>
      </c>
      <c r="B2" s="34" t="str">
        <f>IF(弾種及び使用銃器一覧!B2="","",弾種及び使用銃器一覧!B2)</f>
        <v>12番7号</v>
      </c>
      <c r="C2" s="34" t="str">
        <f>IF(弾種及び使用銃器一覧!C2="","",弾種及び使用銃器一覧!C2)</f>
        <v/>
      </c>
      <c r="D2" s="34" t="str">
        <f t="shared" ref="D2:D61" si="0">B2</f>
        <v>12番7号</v>
      </c>
      <c r="E2" s="34" t="str">
        <f>IF(弾種及び使用銃器一覧!E2="","",弾種及び使用銃器一覧!E2)</f>
        <v/>
      </c>
      <c r="F2" s="34" t="str">
        <f>IF(弾種及び使用銃器一覧!F2="","",弾種及び使用銃器一覧!F2)</f>
        <v/>
      </c>
      <c r="G2" s="34" t="str">
        <f>IF(弾種及び使用銃器一覧!G2="","",弾種及び使用銃器一覧!G2)</f>
        <v/>
      </c>
      <c r="H2" s="26"/>
      <c r="I2" s="34">
        <f>IF(J2="A",COUNTIF($J$2:J2,J2),"")</f>
        <v>1</v>
      </c>
      <c r="J2" s="35" t="str">
        <f>IF(K2&lt;&gt;"","A","")</f>
        <v>A</v>
      </c>
      <c r="K2" s="34" t="str">
        <f>IF($K$1=A2,B2,"")</f>
        <v>12番7号</v>
      </c>
      <c r="L2" s="34" t="str">
        <f>IF(M2="A",COUNTIF($M$2:M2,M2),"")</f>
        <v/>
      </c>
      <c r="M2" s="35" t="str">
        <f>IF(N2&lt;&gt;"","A","")</f>
        <v/>
      </c>
      <c r="N2" s="34" t="str">
        <f t="shared" ref="N2:N33" si="1">IF($K$1=E2,F2,"")</f>
        <v/>
      </c>
      <c r="P2" s="34" t="str">
        <f>IF(Q2="A",COUNTIF($Q$2:Q2,Q2),"")</f>
        <v/>
      </c>
      <c r="Q2" s="35" t="str">
        <f>IF(R2&lt;&gt;"","A","")</f>
        <v/>
      </c>
      <c r="R2" s="34" t="str">
        <f>IF($R$1=A2,B2,"")</f>
        <v/>
      </c>
      <c r="S2" s="34" t="str">
        <f>IF(T2="A",COUNTIF($T$2:T2,T2),"")</f>
        <v/>
      </c>
      <c r="T2" s="35" t="str">
        <f>IF(U2&lt;&gt;"","A","")</f>
        <v/>
      </c>
      <c r="U2" s="34" t="str">
        <f>IF($R$1=E2,F2,"")</f>
        <v/>
      </c>
      <c r="W2" s="34">
        <v>1</v>
      </c>
      <c r="X2" s="34" t="str">
        <f>IF(Y2&lt;&gt;"","A","")</f>
        <v>A</v>
      </c>
      <c r="Y2" s="34" t="str">
        <f>IFERROR(VLOOKUP(W2,$I$2:$K$61,3,FALSE),"")</f>
        <v>12番7号</v>
      </c>
      <c r="Z2" s="34" t="str">
        <f>IF(AA2&lt;&gt;"","A","")</f>
        <v/>
      </c>
      <c r="AA2" s="34" t="str">
        <f>IFERROR(VLOOKUP(W2,$L$2:$N$61,3,FALSE),"")</f>
        <v/>
      </c>
      <c r="AC2" s="34">
        <v>1</v>
      </c>
      <c r="AD2" s="34" t="str">
        <f>IF(AE2&lt;&gt;"","A","")</f>
        <v/>
      </c>
      <c r="AE2" s="34" t="str">
        <f>IFERROR(VLOOKUP(AC2,$P$2:$R$61,3,FALSE),"")</f>
        <v/>
      </c>
      <c r="AF2" s="34" t="str">
        <f>IF(AG2&lt;&gt;"","A","")</f>
        <v/>
      </c>
      <c r="AG2" s="34" t="str">
        <f>IFERROR(VLOOKUP(AC2,$S$2:$U$61,3,FALSE),"")</f>
        <v/>
      </c>
      <c r="AI2" s="43" t="str">
        <f>"H"&amp;'0 台帳表紙'!C4&amp;".1.1"</f>
        <v>H.1.1</v>
      </c>
    </row>
    <row r="3" spans="1:35" x14ac:dyDescent="0.15">
      <c r="A3" s="34" t="str">
        <f>IF(弾種及び使用銃器一覧!A3="","",弾種及び使用銃器一覧!A3)</f>
        <v>散弾銃</v>
      </c>
      <c r="B3" s="34" t="str">
        <f>IF(弾種及び使用銃器一覧!B3="","",弾種及び使用銃器一覧!B3)</f>
        <v>12番7.5号</v>
      </c>
      <c r="C3" s="34" t="str">
        <f>IF(弾種及び使用銃器一覧!C3="","",弾種及び使用銃器一覧!C3)</f>
        <v/>
      </c>
      <c r="D3" s="34" t="str">
        <f t="shared" si="0"/>
        <v>12番7.5号</v>
      </c>
      <c r="E3" s="34" t="str">
        <f>IF(弾種及び使用銃器一覧!E3="","",弾種及び使用銃器一覧!E3)</f>
        <v/>
      </c>
      <c r="F3" s="34" t="str">
        <f>IF(弾種及び使用銃器一覧!F3="","",弾種及び使用銃器一覧!F3)</f>
        <v/>
      </c>
      <c r="G3" s="34" t="str">
        <f>IF(弾種及び使用銃器一覧!G3="","",弾種及び使用銃器一覧!G3)</f>
        <v/>
      </c>
      <c r="H3" s="26"/>
      <c r="I3" s="34">
        <f>IF(J3="A",COUNTIF($J$2:J3,J3),"")</f>
        <v>2</v>
      </c>
      <c r="J3" s="35" t="str">
        <f t="shared" ref="J3:J61" si="2">IF(K3&lt;&gt;"","A","")</f>
        <v>A</v>
      </c>
      <c r="K3" s="34" t="str">
        <f>IF($K$1=A3,B3,"")</f>
        <v>12番7.5号</v>
      </c>
      <c r="L3" s="34" t="str">
        <f>IF(M3="A",COUNTIF($M$2:M3,M3),"")</f>
        <v/>
      </c>
      <c r="M3" s="35" t="str">
        <f t="shared" ref="M3:M61" si="3">IF(N3&lt;&gt;"","A","")</f>
        <v/>
      </c>
      <c r="N3" s="34" t="str">
        <f t="shared" si="1"/>
        <v/>
      </c>
      <c r="P3" s="34" t="str">
        <f>IF(Q3="A",COUNTIF($Q$2:Q3,Q3),"")</f>
        <v/>
      </c>
      <c r="Q3" s="35" t="str">
        <f t="shared" ref="Q3:Q61" si="4">IF(R3&lt;&gt;"","A","")</f>
        <v/>
      </c>
      <c r="R3" s="34" t="str">
        <f t="shared" ref="R3:R61" si="5">IF($R$1=A3,B3,"")</f>
        <v/>
      </c>
      <c r="S3" s="34" t="str">
        <f>IF(T3="A",COUNTIF($T$2:T3,T3),"")</f>
        <v/>
      </c>
      <c r="T3" s="35" t="str">
        <f t="shared" ref="T3:T61" si="6">IF(U3&lt;&gt;"","A","")</f>
        <v/>
      </c>
      <c r="U3" s="34" t="str">
        <f t="shared" ref="U3:U61" si="7">IF($R$1=E3,F3,"")</f>
        <v/>
      </c>
      <c r="W3" s="34">
        <v>2</v>
      </c>
      <c r="X3" s="34" t="str">
        <f t="shared" ref="X3:X61" si="8">IF(Y3&lt;&gt;"","A","")</f>
        <v>A</v>
      </c>
      <c r="Y3" s="34" t="str">
        <f t="shared" ref="Y3:Y61" si="9">IFERROR(VLOOKUP(W3,$I$2:$K$61,3,FALSE),"")</f>
        <v>12番7.5号</v>
      </c>
      <c r="Z3" s="34" t="str">
        <f t="shared" ref="Z3:Z61" si="10">IF(AA3&lt;&gt;"","A","")</f>
        <v/>
      </c>
      <c r="AA3" s="34" t="str">
        <f t="shared" ref="AA3:AA61" si="11">IFERROR(VLOOKUP(W3,$L$2:$N$61,3,FALSE),"")</f>
        <v/>
      </c>
      <c r="AC3" s="34">
        <v>2</v>
      </c>
      <c r="AD3" s="34" t="str">
        <f t="shared" ref="AD3:AD61" si="12">IF(AE3&lt;&gt;"","A","")</f>
        <v/>
      </c>
      <c r="AE3" s="34" t="str">
        <f t="shared" ref="AE3:AE61" si="13">IFERROR(VLOOKUP(AC3,$P$2:$R$61,3,FALSE),"")</f>
        <v/>
      </c>
      <c r="AF3" s="34" t="str">
        <f t="shared" ref="AF3:AF61" si="14">IF(AG3&lt;&gt;"","A","")</f>
        <v/>
      </c>
      <c r="AG3" s="34" t="str">
        <f t="shared" ref="AG3:AG61" si="15">IFERROR(VLOOKUP(AC3,$S$2:$U$61,3,FALSE),"")</f>
        <v/>
      </c>
      <c r="AI3" t="str">
        <f>TEXT(AI2,"ge")</f>
        <v>H.1.1</v>
      </c>
    </row>
    <row r="4" spans="1:35" x14ac:dyDescent="0.15">
      <c r="A4" s="34" t="str">
        <f>IF(弾種及び使用銃器一覧!A4="","",弾種及び使用銃器一覧!A4)</f>
        <v/>
      </c>
      <c r="B4" s="34" t="str">
        <f>IF(弾種及び使用銃器一覧!B4="","",弾種及び使用銃器一覧!B4)</f>
        <v/>
      </c>
      <c r="C4" s="34" t="str">
        <f>IF(弾種及び使用銃器一覧!C4="","",弾種及び使用銃器一覧!C4)</f>
        <v/>
      </c>
      <c r="D4" s="34" t="str">
        <f t="shared" si="0"/>
        <v/>
      </c>
      <c r="E4" s="34" t="str">
        <f>IF(弾種及び使用銃器一覧!E4="","",弾種及び使用銃器一覧!E4)</f>
        <v/>
      </c>
      <c r="F4" s="34" t="str">
        <f>IF(弾種及び使用銃器一覧!F4="","",弾種及び使用銃器一覧!F4)</f>
        <v/>
      </c>
      <c r="G4" s="34" t="str">
        <f>IF(弾種及び使用銃器一覧!G4="","",弾種及び使用銃器一覧!G4)</f>
        <v/>
      </c>
      <c r="H4" s="26"/>
      <c r="I4" s="34" t="str">
        <f>IF(J4="A",COUNTIF($J$2:J4,J4),"")</f>
        <v/>
      </c>
      <c r="J4" s="35" t="str">
        <f t="shared" si="2"/>
        <v/>
      </c>
      <c r="K4" s="34" t="str">
        <f t="shared" ref="K4:K61" si="16">IF($K$1=A4,B4,"")</f>
        <v/>
      </c>
      <c r="L4" s="34" t="str">
        <f>IF(M4="A",COUNTIF($M$2:M4,M4),"")</f>
        <v/>
      </c>
      <c r="M4" s="35" t="str">
        <f t="shared" si="3"/>
        <v/>
      </c>
      <c r="N4" s="34" t="str">
        <f t="shared" si="1"/>
        <v/>
      </c>
      <c r="P4" s="34" t="str">
        <f>IF(Q4="A",COUNTIF($Q$2:Q4,Q4),"")</f>
        <v/>
      </c>
      <c r="Q4" s="35" t="str">
        <f t="shared" si="4"/>
        <v/>
      </c>
      <c r="R4" s="34" t="str">
        <f t="shared" si="5"/>
        <v/>
      </c>
      <c r="S4" s="34" t="str">
        <f>IF(T4="A",COUNTIF($T$2:T4,T4),"")</f>
        <v/>
      </c>
      <c r="T4" s="35" t="str">
        <f t="shared" si="6"/>
        <v/>
      </c>
      <c r="U4" s="34" t="str">
        <f t="shared" si="7"/>
        <v/>
      </c>
      <c r="W4" s="34">
        <v>3</v>
      </c>
      <c r="X4" s="34" t="str">
        <f t="shared" si="8"/>
        <v/>
      </c>
      <c r="Y4" s="34" t="str">
        <f t="shared" si="9"/>
        <v/>
      </c>
      <c r="Z4" s="34" t="str">
        <f t="shared" si="10"/>
        <v/>
      </c>
      <c r="AA4" s="34" t="str">
        <f t="shared" si="11"/>
        <v/>
      </c>
      <c r="AC4" s="34">
        <v>3</v>
      </c>
      <c r="AD4" s="34" t="str">
        <f t="shared" si="12"/>
        <v/>
      </c>
      <c r="AE4" s="34" t="str">
        <f t="shared" si="13"/>
        <v/>
      </c>
      <c r="AF4" s="34" t="str">
        <f t="shared" si="14"/>
        <v/>
      </c>
      <c r="AG4" s="34" t="str">
        <f t="shared" si="15"/>
        <v/>
      </c>
    </row>
    <row r="5" spans="1:35" x14ac:dyDescent="0.15">
      <c r="A5" s="34" t="str">
        <f>IF(弾種及び使用銃器一覧!A5="","",弾種及び使用銃器一覧!A5)</f>
        <v/>
      </c>
      <c r="B5" s="34" t="str">
        <f>IF(弾種及び使用銃器一覧!B5="","",弾種及び使用銃器一覧!B5)</f>
        <v/>
      </c>
      <c r="C5" s="34" t="str">
        <f>IF(弾種及び使用銃器一覧!C5="","",弾種及び使用銃器一覧!C5)</f>
        <v/>
      </c>
      <c r="D5" s="34" t="str">
        <f t="shared" si="0"/>
        <v/>
      </c>
      <c r="E5" s="34" t="str">
        <f>IF(弾種及び使用銃器一覧!E5="","",弾種及び使用銃器一覧!E5)</f>
        <v/>
      </c>
      <c r="F5" s="34" t="str">
        <f>IF(弾種及び使用銃器一覧!F5="","",弾種及び使用銃器一覧!F5)</f>
        <v/>
      </c>
      <c r="G5" s="34" t="str">
        <f>IF(弾種及び使用銃器一覧!G5="","",弾種及び使用銃器一覧!G5)</f>
        <v/>
      </c>
      <c r="H5" s="26"/>
      <c r="I5" s="34" t="str">
        <f>IF(J5="A",COUNTIF($J$2:J5,J5),"")</f>
        <v/>
      </c>
      <c r="J5" s="35" t="str">
        <f t="shared" si="2"/>
        <v/>
      </c>
      <c r="K5" s="34" t="str">
        <f t="shared" si="16"/>
        <v/>
      </c>
      <c r="L5" s="34" t="str">
        <f>IF(M5="A",COUNTIF($M$2:M5,M5),"")</f>
        <v/>
      </c>
      <c r="M5" s="35" t="str">
        <f t="shared" si="3"/>
        <v/>
      </c>
      <c r="N5" s="34" t="str">
        <f t="shared" si="1"/>
        <v/>
      </c>
      <c r="P5" s="34" t="str">
        <f>IF(Q5="A",COUNTIF($Q$2:Q5,Q5),"")</f>
        <v/>
      </c>
      <c r="Q5" s="35" t="str">
        <f t="shared" si="4"/>
        <v/>
      </c>
      <c r="R5" s="34" t="str">
        <f t="shared" si="5"/>
        <v/>
      </c>
      <c r="S5" s="34" t="str">
        <f>IF(T5="A",COUNTIF($T$2:T5,T5),"")</f>
        <v/>
      </c>
      <c r="T5" s="35" t="str">
        <f t="shared" si="6"/>
        <v/>
      </c>
      <c r="U5" s="34" t="str">
        <f t="shared" si="7"/>
        <v/>
      </c>
      <c r="W5" s="34">
        <v>4</v>
      </c>
      <c r="X5" s="34" t="str">
        <f t="shared" si="8"/>
        <v/>
      </c>
      <c r="Y5" s="34" t="str">
        <f t="shared" si="9"/>
        <v/>
      </c>
      <c r="Z5" s="34" t="str">
        <f t="shared" si="10"/>
        <v/>
      </c>
      <c r="AA5" s="34" t="str">
        <f t="shared" si="11"/>
        <v/>
      </c>
      <c r="AC5" s="34">
        <v>4</v>
      </c>
      <c r="AD5" s="34" t="str">
        <f t="shared" si="12"/>
        <v/>
      </c>
      <c r="AE5" s="34" t="str">
        <f t="shared" si="13"/>
        <v/>
      </c>
      <c r="AF5" s="34" t="str">
        <f t="shared" si="14"/>
        <v/>
      </c>
      <c r="AG5" s="34" t="str">
        <f t="shared" si="15"/>
        <v/>
      </c>
    </row>
    <row r="6" spans="1:35" x14ac:dyDescent="0.15">
      <c r="A6" s="34" t="str">
        <f>IF(弾種及び使用銃器一覧!A6="","",弾種及び使用銃器一覧!A6)</f>
        <v/>
      </c>
      <c r="B6" s="34" t="str">
        <f>IF(弾種及び使用銃器一覧!B6="","",弾種及び使用銃器一覧!B6)</f>
        <v/>
      </c>
      <c r="C6" s="34" t="str">
        <f>IF(弾種及び使用銃器一覧!C6="","",弾種及び使用銃器一覧!C6)</f>
        <v/>
      </c>
      <c r="D6" s="34" t="str">
        <f t="shared" si="0"/>
        <v/>
      </c>
      <c r="E6" s="34" t="str">
        <f>IF(弾種及び使用銃器一覧!E6="","",弾種及び使用銃器一覧!E6)</f>
        <v/>
      </c>
      <c r="F6" s="34" t="str">
        <f>IF(弾種及び使用銃器一覧!F6="","",弾種及び使用銃器一覧!F6)</f>
        <v/>
      </c>
      <c r="G6" s="34" t="str">
        <f>IF(弾種及び使用銃器一覧!G6="","",弾種及び使用銃器一覧!G6)</f>
        <v/>
      </c>
      <c r="H6" s="26"/>
      <c r="I6" s="34" t="str">
        <f>IF(J6="A",COUNTIF($J$2:J6,J6),"")</f>
        <v/>
      </c>
      <c r="J6" s="35" t="str">
        <f t="shared" si="2"/>
        <v/>
      </c>
      <c r="K6" s="34" t="str">
        <f t="shared" si="16"/>
        <v/>
      </c>
      <c r="L6" s="34" t="str">
        <f>IF(M6="A",COUNTIF($M$2:M6,M6),"")</f>
        <v/>
      </c>
      <c r="M6" s="35" t="str">
        <f t="shared" si="3"/>
        <v/>
      </c>
      <c r="N6" s="34" t="str">
        <f t="shared" si="1"/>
        <v/>
      </c>
      <c r="P6" s="34" t="str">
        <f>IF(Q6="A",COUNTIF($Q$2:Q6,Q6),"")</f>
        <v/>
      </c>
      <c r="Q6" s="35" t="str">
        <f t="shared" si="4"/>
        <v/>
      </c>
      <c r="R6" s="34" t="str">
        <f t="shared" si="5"/>
        <v/>
      </c>
      <c r="S6" s="34" t="str">
        <f>IF(T6="A",COUNTIF($T$2:T6,T6),"")</f>
        <v/>
      </c>
      <c r="T6" s="35" t="str">
        <f t="shared" si="6"/>
        <v/>
      </c>
      <c r="U6" s="34" t="str">
        <f t="shared" si="7"/>
        <v/>
      </c>
      <c r="W6" s="34">
        <v>5</v>
      </c>
      <c r="X6" s="34" t="str">
        <f t="shared" si="8"/>
        <v/>
      </c>
      <c r="Y6" s="34" t="str">
        <f t="shared" si="9"/>
        <v/>
      </c>
      <c r="Z6" s="34" t="str">
        <f t="shared" si="10"/>
        <v/>
      </c>
      <c r="AA6" s="34" t="str">
        <f t="shared" si="11"/>
        <v/>
      </c>
      <c r="AC6" s="34">
        <v>5</v>
      </c>
      <c r="AD6" s="34" t="str">
        <f t="shared" si="12"/>
        <v/>
      </c>
      <c r="AE6" s="34" t="str">
        <f t="shared" si="13"/>
        <v/>
      </c>
      <c r="AF6" s="34" t="str">
        <f t="shared" si="14"/>
        <v/>
      </c>
      <c r="AG6" s="34" t="str">
        <f t="shared" si="15"/>
        <v/>
      </c>
    </row>
    <row r="7" spans="1:35" x14ac:dyDescent="0.15">
      <c r="A7" s="34" t="str">
        <f>IF(弾種及び使用銃器一覧!A7="","",弾種及び使用銃器一覧!A7)</f>
        <v/>
      </c>
      <c r="B7" s="34" t="str">
        <f>IF(弾種及び使用銃器一覧!B7="","",弾種及び使用銃器一覧!B7)</f>
        <v/>
      </c>
      <c r="C7" s="34" t="str">
        <f>IF(弾種及び使用銃器一覧!C7="","",弾種及び使用銃器一覧!C7)</f>
        <v/>
      </c>
      <c r="D7" s="34" t="str">
        <f t="shared" si="0"/>
        <v/>
      </c>
      <c r="E7" s="34" t="str">
        <f>IF(弾種及び使用銃器一覧!E7="","",弾種及び使用銃器一覧!E7)</f>
        <v/>
      </c>
      <c r="F7" s="34" t="str">
        <f>IF(弾種及び使用銃器一覧!F7="","",弾種及び使用銃器一覧!F7)</f>
        <v/>
      </c>
      <c r="G7" s="34" t="str">
        <f>IF(弾種及び使用銃器一覧!G7="","",弾種及び使用銃器一覧!G7)</f>
        <v/>
      </c>
      <c r="H7" s="26"/>
      <c r="I7" s="34" t="str">
        <f>IF(J7="A",COUNTIF($J$2:J7,J7),"")</f>
        <v/>
      </c>
      <c r="J7" s="35" t="str">
        <f t="shared" si="2"/>
        <v/>
      </c>
      <c r="K7" s="34" t="str">
        <f t="shared" si="16"/>
        <v/>
      </c>
      <c r="L7" s="34" t="str">
        <f>IF(M7="A",COUNTIF($M$2:M7,M7),"")</f>
        <v/>
      </c>
      <c r="M7" s="35" t="str">
        <f t="shared" si="3"/>
        <v/>
      </c>
      <c r="N7" s="34" t="str">
        <f t="shared" si="1"/>
        <v/>
      </c>
      <c r="P7" s="34" t="str">
        <f>IF(Q7="A",COUNTIF($Q$2:Q7,Q7),"")</f>
        <v/>
      </c>
      <c r="Q7" s="35" t="str">
        <f t="shared" si="4"/>
        <v/>
      </c>
      <c r="R7" s="34" t="str">
        <f t="shared" si="5"/>
        <v/>
      </c>
      <c r="S7" s="34" t="str">
        <f>IF(T7="A",COUNTIF($T$2:T7,T7),"")</f>
        <v/>
      </c>
      <c r="T7" s="35" t="str">
        <f t="shared" si="6"/>
        <v/>
      </c>
      <c r="U7" s="34" t="str">
        <f t="shared" si="7"/>
        <v/>
      </c>
      <c r="W7" s="34">
        <v>6</v>
      </c>
      <c r="X7" s="34" t="str">
        <f t="shared" si="8"/>
        <v/>
      </c>
      <c r="Y7" s="34" t="str">
        <f t="shared" si="9"/>
        <v/>
      </c>
      <c r="Z7" s="34" t="str">
        <f t="shared" si="10"/>
        <v/>
      </c>
      <c r="AA7" s="34" t="str">
        <f t="shared" si="11"/>
        <v/>
      </c>
      <c r="AC7" s="34">
        <v>6</v>
      </c>
      <c r="AD7" s="34" t="str">
        <f t="shared" si="12"/>
        <v/>
      </c>
      <c r="AE7" s="34" t="str">
        <f t="shared" si="13"/>
        <v/>
      </c>
      <c r="AF7" s="34" t="str">
        <f t="shared" si="14"/>
        <v/>
      </c>
      <c r="AG7" s="34" t="str">
        <f t="shared" si="15"/>
        <v/>
      </c>
    </row>
    <row r="8" spans="1:35" x14ac:dyDescent="0.15">
      <c r="A8" s="34" t="str">
        <f>IF(弾種及び使用銃器一覧!A8="","",弾種及び使用銃器一覧!A8)</f>
        <v/>
      </c>
      <c r="B8" s="34" t="str">
        <f>IF(弾種及び使用銃器一覧!B8="","",弾種及び使用銃器一覧!B8)</f>
        <v/>
      </c>
      <c r="C8" s="34" t="str">
        <f>IF(弾種及び使用銃器一覧!C8="","",弾種及び使用銃器一覧!C8)</f>
        <v/>
      </c>
      <c r="D8" s="34" t="str">
        <f t="shared" si="0"/>
        <v/>
      </c>
      <c r="E8" s="34" t="str">
        <f>IF(弾種及び使用銃器一覧!E8="","",弾種及び使用銃器一覧!E8)</f>
        <v/>
      </c>
      <c r="F8" s="34" t="str">
        <f>IF(弾種及び使用銃器一覧!F8="","",弾種及び使用銃器一覧!F8)</f>
        <v/>
      </c>
      <c r="G8" s="34" t="str">
        <f>IF(弾種及び使用銃器一覧!G8="","",弾種及び使用銃器一覧!G8)</f>
        <v/>
      </c>
      <c r="H8" s="26"/>
      <c r="I8" s="34" t="str">
        <f>IF(J8="A",COUNTIF($J$2:J8,J8),"")</f>
        <v/>
      </c>
      <c r="J8" s="35" t="str">
        <f t="shared" si="2"/>
        <v/>
      </c>
      <c r="K8" s="34" t="str">
        <f t="shared" si="16"/>
        <v/>
      </c>
      <c r="L8" s="34" t="str">
        <f>IF(M8="A",COUNTIF($M$2:M8,M8),"")</f>
        <v/>
      </c>
      <c r="M8" s="35" t="str">
        <f t="shared" si="3"/>
        <v/>
      </c>
      <c r="N8" s="34" t="str">
        <f t="shared" si="1"/>
        <v/>
      </c>
      <c r="P8" s="34" t="str">
        <f>IF(Q8="A",COUNTIF($Q$2:Q8,Q8),"")</f>
        <v/>
      </c>
      <c r="Q8" s="35" t="str">
        <f t="shared" si="4"/>
        <v/>
      </c>
      <c r="R8" s="34" t="str">
        <f t="shared" si="5"/>
        <v/>
      </c>
      <c r="S8" s="34" t="str">
        <f>IF(T8="A",COUNTIF($T$2:T8,T8),"")</f>
        <v/>
      </c>
      <c r="T8" s="35" t="str">
        <f t="shared" si="6"/>
        <v/>
      </c>
      <c r="U8" s="34" t="str">
        <f t="shared" si="7"/>
        <v/>
      </c>
      <c r="W8" s="34">
        <v>7</v>
      </c>
      <c r="X8" s="34" t="str">
        <f t="shared" si="8"/>
        <v/>
      </c>
      <c r="Y8" s="34" t="str">
        <f t="shared" si="9"/>
        <v/>
      </c>
      <c r="Z8" s="34" t="str">
        <f t="shared" si="10"/>
        <v/>
      </c>
      <c r="AA8" s="34" t="str">
        <f t="shared" si="11"/>
        <v/>
      </c>
      <c r="AC8" s="34">
        <v>7</v>
      </c>
      <c r="AD8" s="34" t="str">
        <f t="shared" si="12"/>
        <v/>
      </c>
      <c r="AE8" s="34" t="str">
        <f t="shared" si="13"/>
        <v/>
      </c>
      <c r="AF8" s="34" t="str">
        <f t="shared" si="14"/>
        <v/>
      </c>
      <c r="AG8" s="34" t="str">
        <f t="shared" si="15"/>
        <v/>
      </c>
    </row>
    <row r="9" spans="1:35" x14ac:dyDescent="0.15">
      <c r="A9" s="34" t="str">
        <f>IF(弾種及び使用銃器一覧!A9="","",弾種及び使用銃器一覧!A9)</f>
        <v/>
      </c>
      <c r="B9" s="34" t="str">
        <f>IF(弾種及び使用銃器一覧!B9="","",弾種及び使用銃器一覧!B9)</f>
        <v/>
      </c>
      <c r="C9" s="34" t="str">
        <f>IF(弾種及び使用銃器一覧!C9="","",弾種及び使用銃器一覧!C9)</f>
        <v/>
      </c>
      <c r="D9" s="34" t="str">
        <f t="shared" si="0"/>
        <v/>
      </c>
      <c r="E9" s="34" t="str">
        <f>IF(弾種及び使用銃器一覧!E9="","",弾種及び使用銃器一覧!E9)</f>
        <v/>
      </c>
      <c r="F9" s="34" t="str">
        <f>IF(弾種及び使用銃器一覧!F9="","",弾種及び使用銃器一覧!F9)</f>
        <v/>
      </c>
      <c r="G9" s="34" t="str">
        <f>IF(弾種及び使用銃器一覧!G9="","",弾種及び使用銃器一覧!G9)</f>
        <v/>
      </c>
      <c r="H9" s="26"/>
      <c r="I9" s="34" t="str">
        <f>IF(J9="A",COUNTIF($J$2:J9,J9),"")</f>
        <v/>
      </c>
      <c r="J9" s="35" t="str">
        <f t="shared" si="2"/>
        <v/>
      </c>
      <c r="K9" s="34" t="str">
        <f t="shared" si="16"/>
        <v/>
      </c>
      <c r="L9" s="34" t="str">
        <f>IF(M9="A",COUNTIF($M$2:M9,M9),"")</f>
        <v/>
      </c>
      <c r="M9" s="35" t="str">
        <f t="shared" si="3"/>
        <v/>
      </c>
      <c r="N9" s="34" t="str">
        <f t="shared" si="1"/>
        <v/>
      </c>
      <c r="P9" s="34" t="str">
        <f>IF(Q9="A",COUNTIF($Q$2:Q9,Q9),"")</f>
        <v/>
      </c>
      <c r="Q9" s="35" t="str">
        <f t="shared" si="4"/>
        <v/>
      </c>
      <c r="R9" s="34" t="str">
        <f t="shared" si="5"/>
        <v/>
      </c>
      <c r="S9" s="34" t="str">
        <f>IF(T9="A",COUNTIF($T$2:T9,T9),"")</f>
        <v/>
      </c>
      <c r="T9" s="35" t="str">
        <f t="shared" si="6"/>
        <v/>
      </c>
      <c r="U9" s="34" t="str">
        <f t="shared" si="7"/>
        <v/>
      </c>
      <c r="W9" s="34">
        <v>8</v>
      </c>
      <c r="X9" s="34" t="str">
        <f t="shared" si="8"/>
        <v/>
      </c>
      <c r="Y9" s="34" t="str">
        <f t="shared" si="9"/>
        <v/>
      </c>
      <c r="Z9" s="34" t="str">
        <f t="shared" si="10"/>
        <v/>
      </c>
      <c r="AA9" s="34" t="str">
        <f t="shared" si="11"/>
        <v/>
      </c>
      <c r="AC9" s="34">
        <v>8</v>
      </c>
      <c r="AD9" s="34" t="str">
        <f t="shared" si="12"/>
        <v/>
      </c>
      <c r="AE9" s="34" t="str">
        <f t="shared" si="13"/>
        <v/>
      </c>
      <c r="AF9" s="34" t="str">
        <f t="shared" si="14"/>
        <v/>
      </c>
      <c r="AG9" s="34" t="str">
        <f t="shared" si="15"/>
        <v/>
      </c>
    </row>
    <row r="10" spans="1:35" x14ac:dyDescent="0.15">
      <c r="A10" s="34" t="str">
        <f>IF(弾種及び使用銃器一覧!A10="","",弾種及び使用銃器一覧!A10)</f>
        <v/>
      </c>
      <c r="B10" s="34" t="str">
        <f>IF(弾種及び使用銃器一覧!B10="","",弾種及び使用銃器一覧!B10)</f>
        <v/>
      </c>
      <c r="C10" s="34" t="str">
        <f>IF(弾種及び使用銃器一覧!C10="","",弾種及び使用銃器一覧!C10)</f>
        <v/>
      </c>
      <c r="D10" s="34" t="str">
        <f t="shared" si="0"/>
        <v/>
      </c>
      <c r="E10" s="34" t="str">
        <f>IF(弾種及び使用銃器一覧!E10="","",弾種及び使用銃器一覧!E10)</f>
        <v/>
      </c>
      <c r="F10" s="34" t="str">
        <f>IF(弾種及び使用銃器一覧!F10="","",弾種及び使用銃器一覧!F10)</f>
        <v/>
      </c>
      <c r="G10" s="34" t="str">
        <f>IF(弾種及び使用銃器一覧!G10="","",弾種及び使用銃器一覧!G10)</f>
        <v/>
      </c>
      <c r="H10" s="26"/>
      <c r="I10" s="34" t="str">
        <f>IF(J10="A",COUNTIF($J$2:J10,J10),"")</f>
        <v/>
      </c>
      <c r="J10" s="35" t="str">
        <f t="shared" si="2"/>
        <v/>
      </c>
      <c r="K10" s="34" t="str">
        <f t="shared" si="16"/>
        <v/>
      </c>
      <c r="L10" s="34" t="str">
        <f>IF(M10="A",COUNTIF($M$2:M10,M10),"")</f>
        <v/>
      </c>
      <c r="M10" s="35" t="str">
        <f t="shared" si="3"/>
        <v/>
      </c>
      <c r="N10" s="34" t="str">
        <f t="shared" si="1"/>
        <v/>
      </c>
      <c r="P10" s="34" t="str">
        <f>IF(Q10="A",COUNTIF($Q$2:Q10,Q10),"")</f>
        <v/>
      </c>
      <c r="Q10" s="35" t="str">
        <f t="shared" si="4"/>
        <v/>
      </c>
      <c r="R10" s="34" t="str">
        <f t="shared" si="5"/>
        <v/>
      </c>
      <c r="S10" s="34" t="str">
        <f>IF(T10="A",COUNTIF($T$2:T10,T10),"")</f>
        <v/>
      </c>
      <c r="T10" s="35" t="str">
        <f t="shared" si="6"/>
        <v/>
      </c>
      <c r="U10" s="34" t="str">
        <f t="shared" si="7"/>
        <v/>
      </c>
      <c r="W10" s="34">
        <v>9</v>
      </c>
      <c r="X10" s="34" t="str">
        <f t="shared" si="8"/>
        <v/>
      </c>
      <c r="Y10" s="34" t="str">
        <f t="shared" si="9"/>
        <v/>
      </c>
      <c r="Z10" s="34" t="str">
        <f t="shared" si="10"/>
        <v/>
      </c>
      <c r="AA10" s="34" t="str">
        <f t="shared" si="11"/>
        <v/>
      </c>
      <c r="AC10" s="34">
        <v>9</v>
      </c>
      <c r="AD10" s="34" t="str">
        <f t="shared" si="12"/>
        <v/>
      </c>
      <c r="AE10" s="34" t="str">
        <f t="shared" si="13"/>
        <v/>
      </c>
      <c r="AF10" s="34" t="str">
        <f t="shared" si="14"/>
        <v/>
      </c>
      <c r="AG10" s="34" t="str">
        <f t="shared" si="15"/>
        <v/>
      </c>
    </row>
    <row r="11" spans="1:35" x14ac:dyDescent="0.15">
      <c r="A11" s="34" t="str">
        <f>IF(弾種及び使用銃器一覧!A11="","",弾種及び使用銃器一覧!A11)</f>
        <v/>
      </c>
      <c r="B11" s="34" t="str">
        <f>IF(弾種及び使用銃器一覧!B11="","",弾種及び使用銃器一覧!B11)</f>
        <v/>
      </c>
      <c r="C11" s="34" t="str">
        <f>IF(弾種及び使用銃器一覧!C11="","",弾種及び使用銃器一覧!C11)</f>
        <v/>
      </c>
      <c r="D11" s="34" t="str">
        <f t="shared" si="0"/>
        <v/>
      </c>
      <c r="E11" s="34" t="str">
        <f>IF(弾種及び使用銃器一覧!E11="","",弾種及び使用銃器一覧!E11)</f>
        <v/>
      </c>
      <c r="F11" s="34" t="str">
        <f>IF(弾種及び使用銃器一覧!F11="","",弾種及び使用銃器一覧!F11)</f>
        <v/>
      </c>
      <c r="G11" s="34" t="str">
        <f>IF(弾種及び使用銃器一覧!G11="","",弾種及び使用銃器一覧!G11)</f>
        <v/>
      </c>
      <c r="H11" s="26"/>
      <c r="I11" s="34" t="str">
        <f>IF(J11="A",COUNTIF($J$2:J11,J11),"")</f>
        <v/>
      </c>
      <c r="J11" s="35" t="str">
        <f t="shared" si="2"/>
        <v/>
      </c>
      <c r="K11" s="34" t="str">
        <f t="shared" si="16"/>
        <v/>
      </c>
      <c r="L11" s="34" t="str">
        <f>IF(M11="A",COUNTIF($M$2:M11,M11),"")</f>
        <v/>
      </c>
      <c r="M11" s="35" t="str">
        <f t="shared" si="3"/>
        <v/>
      </c>
      <c r="N11" s="34" t="str">
        <f t="shared" si="1"/>
        <v/>
      </c>
      <c r="P11" s="34" t="str">
        <f>IF(Q11="A",COUNTIF($Q$2:Q11,Q11),"")</f>
        <v/>
      </c>
      <c r="Q11" s="35" t="str">
        <f t="shared" si="4"/>
        <v/>
      </c>
      <c r="R11" s="34" t="str">
        <f t="shared" si="5"/>
        <v/>
      </c>
      <c r="S11" s="34" t="str">
        <f>IF(T11="A",COUNTIF($T$2:T11,T11),"")</f>
        <v/>
      </c>
      <c r="T11" s="35" t="str">
        <f t="shared" si="6"/>
        <v/>
      </c>
      <c r="U11" s="34" t="str">
        <f t="shared" si="7"/>
        <v/>
      </c>
      <c r="W11" s="34">
        <v>10</v>
      </c>
      <c r="X11" s="34" t="str">
        <f t="shared" si="8"/>
        <v/>
      </c>
      <c r="Y11" s="34" t="str">
        <f t="shared" si="9"/>
        <v/>
      </c>
      <c r="Z11" s="34" t="str">
        <f t="shared" si="10"/>
        <v/>
      </c>
      <c r="AA11" s="34" t="str">
        <f t="shared" si="11"/>
        <v/>
      </c>
      <c r="AC11" s="34">
        <v>10</v>
      </c>
      <c r="AD11" s="34" t="str">
        <f t="shared" si="12"/>
        <v/>
      </c>
      <c r="AE11" s="34" t="str">
        <f t="shared" si="13"/>
        <v/>
      </c>
      <c r="AF11" s="34" t="str">
        <f t="shared" si="14"/>
        <v/>
      </c>
      <c r="AG11" s="34" t="str">
        <f t="shared" si="15"/>
        <v/>
      </c>
    </row>
    <row r="12" spans="1:35" x14ac:dyDescent="0.15">
      <c r="A12" s="34" t="str">
        <f>IF(弾種及び使用銃器一覧!A12="","",弾種及び使用銃器一覧!A12)</f>
        <v/>
      </c>
      <c r="B12" s="34" t="str">
        <f>IF(弾種及び使用銃器一覧!B12="","",弾種及び使用銃器一覧!B12)</f>
        <v/>
      </c>
      <c r="C12" s="34" t="str">
        <f>IF(弾種及び使用銃器一覧!C12="","",弾種及び使用銃器一覧!C12)</f>
        <v/>
      </c>
      <c r="D12" s="34" t="str">
        <f t="shared" si="0"/>
        <v/>
      </c>
      <c r="E12" s="34" t="str">
        <f>IF(弾種及び使用銃器一覧!E12="","",弾種及び使用銃器一覧!E12)</f>
        <v/>
      </c>
      <c r="F12" s="34" t="str">
        <f>IF(弾種及び使用銃器一覧!F12="","",弾種及び使用銃器一覧!F12)</f>
        <v/>
      </c>
      <c r="G12" s="34" t="str">
        <f>IF(弾種及び使用銃器一覧!G12="","",弾種及び使用銃器一覧!G12)</f>
        <v/>
      </c>
      <c r="H12" s="26"/>
      <c r="I12" s="34" t="str">
        <f>IF(J12="A",COUNTIF($J$2:J12,J12),"")</f>
        <v/>
      </c>
      <c r="J12" s="35" t="str">
        <f t="shared" si="2"/>
        <v/>
      </c>
      <c r="K12" s="34" t="str">
        <f t="shared" si="16"/>
        <v/>
      </c>
      <c r="L12" s="34" t="str">
        <f>IF(M12="A",COUNTIF($M$2:M12,M12),"")</f>
        <v/>
      </c>
      <c r="M12" s="35" t="str">
        <f t="shared" si="3"/>
        <v/>
      </c>
      <c r="N12" s="34" t="str">
        <f t="shared" si="1"/>
        <v/>
      </c>
      <c r="P12" s="34" t="str">
        <f>IF(Q12="A",COUNTIF($Q$2:Q12,Q12),"")</f>
        <v/>
      </c>
      <c r="Q12" s="35" t="str">
        <f t="shared" si="4"/>
        <v/>
      </c>
      <c r="R12" s="34" t="str">
        <f t="shared" si="5"/>
        <v/>
      </c>
      <c r="S12" s="34" t="str">
        <f>IF(T12="A",COUNTIF($T$2:T12,T12),"")</f>
        <v/>
      </c>
      <c r="T12" s="35" t="str">
        <f t="shared" si="6"/>
        <v/>
      </c>
      <c r="U12" s="34" t="str">
        <f t="shared" si="7"/>
        <v/>
      </c>
      <c r="W12" s="34">
        <v>11</v>
      </c>
      <c r="X12" s="34" t="str">
        <f t="shared" si="8"/>
        <v/>
      </c>
      <c r="Y12" s="34" t="str">
        <f t="shared" si="9"/>
        <v/>
      </c>
      <c r="Z12" s="34" t="str">
        <f t="shared" si="10"/>
        <v/>
      </c>
      <c r="AA12" s="34" t="str">
        <f t="shared" si="11"/>
        <v/>
      </c>
      <c r="AC12" s="34">
        <v>11</v>
      </c>
      <c r="AD12" s="34" t="str">
        <f t="shared" si="12"/>
        <v/>
      </c>
      <c r="AE12" s="34" t="str">
        <f t="shared" si="13"/>
        <v/>
      </c>
      <c r="AF12" s="34" t="str">
        <f t="shared" si="14"/>
        <v/>
      </c>
      <c r="AG12" s="34" t="str">
        <f t="shared" si="15"/>
        <v/>
      </c>
    </row>
    <row r="13" spans="1:35" x14ac:dyDescent="0.15">
      <c r="A13" s="34" t="str">
        <f>IF(弾種及び使用銃器一覧!A13="","",弾種及び使用銃器一覧!A13)</f>
        <v/>
      </c>
      <c r="B13" s="34" t="str">
        <f>IF(弾種及び使用銃器一覧!B13="","",弾種及び使用銃器一覧!B13)</f>
        <v/>
      </c>
      <c r="C13" s="34" t="str">
        <f>IF(弾種及び使用銃器一覧!C13="","",弾種及び使用銃器一覧!C13)</f>
        <v/>
      </c>
      <c r="D13" s="34" t="str">
        <f t="shared" si="0"/>
        <v/>
      </c>
      <c r="E13" s="34" t="str">
        <f>IF(弾種及び使用銃器一覧!E13="","",弾種及び使用銃器一覧!E13)</f>
        <v/>
      </c>
      <c r="F13" s="34" t="str">
        <f>IF(弾種及び使用銃器一覧!F13="","",弾種及び使用銃器一覧!F13)</f>
        <v/>
      </c>
      <c r="G13" s="34" t="str">
        <f>IF(弾種及び使用銃器一覧!G13="","",弾種及び使用銃器一覧!G13)</f>
        <v/>
      </c>
      <c r="H13" s="26"/>
      <c r="I13" s="34" t="str">
        <f>IF(J13="A",COUNTIF($J$2:J13,J13),"")</f>
        <v/>
      </c>
      <c r="J13" s="35" t="str">
        <f t="shared" si="2"/>
        <v/>
      </c>
      <c r="K13" s="34" t="str">
        <f t="shared" si="16"/>
        <v/>
      </c>
      <c r="L13" s="34" t="str">
        <f>IF(M13="A",COUNTIF($M$2:M13,M13),"")</f>
        <v/>
      </c>
      <c r="M13" s="35" t="str">
        <f t="shared" si="3"/>
        <v/>
      </c>
      <c r="N13" s="34" t="str">
        <f t="shared" si="1"/>
        <v/>
      </c>
      <c r="P13" s="34" t="str">
        <f>IF(Q13="A",COUNTIF($Q$2:Q13,Q13),"")</f>
        <v/>
      </c>
      <c r="Q13" s="35" t="str">
        <f t="shared" si="4"/>
        <v/>
      </c>
      <c r="R13" s="34" t="str">
        <f t="shared" si="5"/>
        <v/>
      </c>
      <c r="S13" s="34" t="str">
        <f>IF(T13="A",COUNTIF($T$2:T13,T13),"")</f>
        <v/>
      </c>
      <c r="T13" s="35" t="str">
        <f t="shared" si="6"/>
        <v/>
      </c>
      <c r="U13" s="34" t="str">
        <f t="shared" si="7"/>
        <v/>
      </c>
      <c r="W13" s="34">
        <v>12</v>
      </c>
      <c r="X13" s="34" t="str">
        <f t="shared" si="8"/>
        <v/>
      </c>
      <c r="Y13" s="34" t="str">
        <f t="shared" si="9"/>
        <v/>
      </c>
      <c r="Z13" s="34" t="str">
        <f t="shared" si="10"/>
        <v/>
      </c>
      <c r="AA13" s="34" t="str">
        <f t="shared" si="11"/>
        <v/>
      </c>
      <c r="AC13" s="34">
        <v>12</v>
      </c>
      <c r="AD13" s="34" t="str">
        <f t="shared" si="12"/>
        <v/>
      </c>
      <c r="AE13" s="34" t="str">
        <f t="shared" si="13"/>
        <v/>
      </c>
      <c r="AF13" s="34" t="str">
        <f t="shared" si="14"/>
        <v/>
      </c>
      <c r="AG13" s="34" t="str">
        <f t="shared" si="15"/>
        <v/>
      </c>
    </row>
    <row r="14" spans="1:35" x14ac:dyDescent="0.15">
      <c r="A14" s="34" t="str">
        <f>IF(弾種及び使用銃器一覧!A14="","",弾種及び使用銃器一覧!A14)</f>
        <v/>
      </c>
      <c r="B14" s="34" t="str">
        <f>IF(弾種及び使用銃器一覧!B14="","",弾種及び使用銃器一覧!B14)</f>
        <v/>
      </c>
      <c r="C14" s="34" t="str">
        <f>IF(弾種及び使用銃器一覧!C14="","",弾種及び使用銃器一覧!C14)</f>
        <v/>
      </c>
      <c r="D14" s="34" t="str">
        <f t="shared" si="0"/>
        <v/>
      </c>
      <c r="E14" s="34" t="str">
        <f>IF(弾種及び使用銃器一覧!E14="","",弾種及び使用銃器一覧!E14)</f>
        <v/>
      </c>
      <c r="F14" s="34" t="str">
        <f>IF(弾種及び使用銃器一覧!F14="","",弾種及び使用銃器一覧!F14)</f>
        <v/>
      </c>
      <c r="G14" s="34" t="str">
        <f>IF(弾種及び使用銃器一覧!G14="","",弾種及び使用銃器一覧!G14)</f>
        <v/>
      </c>
      <c r="H14" s="26"/>
      <c r="I14" s="34" t="str">
        <f>IF(J14="A",COUNTIF($J$2:J14,J14),"")</f>
        <v/>
      </c>
      <c r="J14" s="35" t="str">
        <f t="shared" si="2"/>
        <v/>
      </c>
      <c r="K14" s="34" t="str">
        <f t="shared" si="16"/>
        <v/>
      </c>
      <c r="L14" s="34" t="str">
        <f>IF(M14="A",COUNTIF($M$2:M14,M14),"")</f>
        <v/>
      </c>
      <c r="M14" s="35" t="str">
        <f t="shared" si="3"/>
        <v/>
      </c>
      <c r="N14" s="34" t="str">
        <f t="shared" si="1"/>
        <v/>
      </c>
      <c r="P14" s="34" t="str">
        <f>IF(Q14="A",COUNTIF($Q$2:Q14,Q14),"")</f>
        <v/>
      </c>
      <c r="Q14" s="35" t="str">
        <f t="shared" si="4"/>
        <v/>
      </c>
      <c r="R14" s="34" t="str">
        <f t="shared" si="5"/>
        <v/>
      </c>
      <c r="S14" s="34" t="str">
        <f>IF(T14="A",COUNTIF($T$2:T14,T14),"")</f>
        <v/>
      </c>
      <c r="T14" s="35" t="str">
        <f t="shared" si="6"/>
        <v/>
      </c>
      <c r="U14" s="34" t="str">
        <f t="shared" si="7"/>
        <v/>
      </c>
      <c r="W14" s="34">
        <v>13</v>
      </c>
      <c r="X14" s="34" t="str">
        <f t="shared" si="8"/>
        <v/>
      </c>
      <c r="Y14" s="34" t="str">
        <f t="shared" si="9"/>
        <v/>
      </c>
      <c r="Z14" s="34" t="str">
        <f t="shared" si="10"/>
        <v/>
      </c>
      <c r="AA14" s="34" t="str">
        <f t="shared" si="11"/>
        <v/>
      </c>
      <c r="AC14" s="34">
        <v>13</v>
      </c>
      <c r="AD14" s="34" t="str">
        <f t="shared" si="12"/>
        <v/>
      </c>
      <c r="AE14" s="34" t="str">
        <f t="shared" si="13"/>
        <v/>
      </c>
      <c r="AF14" s="34" t="str">
        <f t="shared" si="14"/>
        <v/>
      </c>
      <c r="AG14" s="34" t="str">
        <f t="shared" si="15"/>
        <v/>
      </c>
    </row>
    <row r="15" spans="1:35" x14ac:dyDescent="0.15">
      <c r="A15" s="34" t="str">
        <f>IF(弾種及び使用銃器一覧!A15="","",弾種及び使用銃器一覧!A15)</f>
        <v/>
      </c>
      <c r="B15" s="34" t="str">
        <f>IF(弾種及び使用銃器一覧!B15="","",弾種及び使用銃器一覧!B15)</f>
        <v/>
      </c>
      <c r="C15" s="34" t="str">
        <f>IF(弾種及び使用銃器一覧!C15="","",弾種及び使用銃器一覧!C15)</f>
        <v/>
      </c>
      <c r="D15" s="34" t="str">
        <f t="shared" si="0"/>
        <v/>
      </c>
      <c r="E15" s="34" t="str">
        <f>IF(弾種及び使用銃器一覧!E15="","",弾種及び使用銃器一覧!E15)</f>
        <v/>
      </c>
      <c r="F15" s="34" t="str">
        <f>IF(弾種及び使用銃器一覧!F15="","",弾種及び使用銃器一覧!F15)</f>
        <v/>
      </c>
      <c r="G15" s="34" t="str">
        <f>IF(弾種及び使用銃器一覧!G15="","",弾種及び使用銃器一覧!G15)</f>
        <v/>
      </c>
      <c r="H15" s="26"/>
      <c r="I15" s="34" t="str">
        <f>IF(J15="A",COUNTIF($J$2:J15,J15),"")</f>
        <v/>
      </c>
      <c r="J15" s="35" t="str">
        <f t="shared" si="2"/>
        <v/>
      </c>
      <c r="K15" s="34" t="str">
        <f t="shared" si="16"/>
        <v/>
      </c>
      <c r="L15" s="34" t="str">
        <f>IF(M15="A",COUNTIF($M$2:M15,M15),"")</f>
        <v/>
      </c>
      <c r="M15" s="35" t="str">
        <f t="shared" si="3"/>
        <v/>
      </c>
      <c r="N15" s="34" t="str">
        <f t="shared" si="1"/>
        <v/>
      </c>
      <c r="P15" s="34" t="str">
        <f>IF(Q15="A",COUNTIF($Q$2:Q15,Q15),"")</f>
        <v/>
      </c>
      <c r="Q15" s="35" t="str">
        <f t="shared" si="4"/>
        <v/>
      </c>
      <c r="R15" s="34" t="str">
        <f t="shared" si="5"/>
        <v/>
      </c>
      <c r="S15" s="34" t="str">
        <f>IF(T15="A",COUNTIF($T$2:T15,T15),"")</f>
        <v/>
      </c>
      <c r="T15" s="35" t="str">
        <f t="shared" si="6"/>
        <v/>
      </c>
      <c r="U15" s="34" t="str">
        <f t="shared" si="7"/>
        <v/>
      </c>
      <c r="W15" s="34">
        <v>14</v>
      </c>
      <c r="X15" s="34" t="str">
        <f t="shared" si="8"/>
        <v/>
      </c>
      <c r="Y15" s="34" t="str">
        <f t="shared" si="9"/>
        <v/>
      </c>
      <c r="Z15" s="34" t="str">
        <f t="shared" si="10"/>
        <v/>
      </c>
      <c r="AA15" s="34" t="str">
        <f t="shared" si="11"/>
        <v/>
      </c>
      <c r="AC15" s="34">
        <v>14</v>
      </c>
      <c r="AD15" s="34" t="str">
        <f t="shared" si="12"/>
        <v/>
      </c>
      <c r="AE15" s="34" t="str">
        <f t="shared" si="13"/>
        <v/>
      </c>
      <c r="AF15" s="34" t="str">
        <f t="shared" si="14"/>
        <v/>
      </c>
      <c r="AG15" s="34" t="str">
        <f t="shared" si="15"/>
        <v/>
      </c>
    </row>
    <row r="16" spans="1:35" x14ac:dyDescent="0.15">
      <c r="A16" s="34" t="str">
        <f>IF(弾種及び使用銃器一覧!A16="","",弾種及び使用銃器一覧!A16)</f>
        <v/>
      </c>
      <c r="B16" s="34" t="str">
        <f>IF(弾種及び使用銃器一覧!B16="","",弾種及び使用銃器一覧!B16)</f>
        <v/>
      </c>
      <c r="C16" s="34" t="str">
        <f>IF(弾種及び使用銃器一覧!C16="","",弾種及び使用銃器一覧!C16)</f>
        <v/>
      </c>
      <c r="D16" s="34" t="str">
        <f t="shared" si="0"/>
        <v/>
      </c>
      <c r="E16" s="34" t="str">
        <f>IF(弾種及び使用銃器一覧!E16="","",弾種及び使用銃器一覧!E16)</f>
        <v/>
      </c>
      <c r="F16" s="34" t="str">
        <f>IF(弾種及び使用銃器一覧!F16="","",弾種及び使用銃器一覧!F16)</f>
        <v/>
      </c>
      <c r="G16" s="34" t="str">
        <f>IF(弾種及び使用銃器一覧!G16="","",弾種及び使用銃器一覧!G16)</f>
        <v/>
      </c>
      <c r="H16" s="26"/>
      <c r="I16" s="34" t="str">
        <f>IF(J16="A",COUNTIF($J$2:J16,J16),"")</f>
        <v/>
      </c>
      <c r="J16" s="35" t="str">
        <f t="shared" si="2"/>
        <v/>
      </c>
      <c r="K16" s="34" t="str">
        <f t="shared" si="16"/>
        <v/>
      </c>
      <c r="L16" s="34" t="str">
        <f>IF(M16="A",COUNTIF($M$2:M16,M16),"")</f>
        <v/>
      </c>
      <c r="M16" s="35" t="str">
        <f t="shared" si="3"/>
        <v/>
      </c>
      <c r="N16" s="34" t="str">
        <f t="shared" si="1"/>
        <v/>
      </c>
      <c r="P16" s="34" t="str">
        <f>IF(Q16="A",COUNTIF($Q$2:Q16,Q16),"")</f>
        <v/>
      </c>
      <c r="Q16" s="35" t="str">
        <f t="shared" si="4"/>
        <v/>
      </c>
      <c r="R16" s="34" t="str">
        <f t="shared" si="5"/>
        <v/>
      </c>
      <c r="S16" s="34" t="str">
        <f>IF(T16="A",COUNTIF($T$2:T16,T16),"")</f>
        <v/>
      </c>
      <c r="T16" s="35" t="str">
        <f t="shared" si="6"/>
        <v/>
      </c>
      <c r="U16" s="34" t="str">
        <f t="shared" si="7"/>
        <v/>
      </c>
      <c r="W16" s="34">
        <v>15</v>
      </c>
      <c r="X16" s="34" t="str">
        <f t="shared" si="8"/>
        <v/>
      </c>
      <c r="Y16" s="34" t="str">
        <f t="shared" si="9"/>
        <v/>
      </c>
      <c r="Z16" s="34" t="str">
        <f t="shared" si="10"/>
        <v/>
      </c>
      <c r="AA16" s="34" t="str">
        <f t="shared" si="11"/>
        <v/>
      </c>
      <c r="AC16" s="34">
        <v>15</v>
      </c>
      <c r="AD16" s="34" t="str">
        <f t="shared" si="12"/>
        <v/>
      </c>
      <c r="AE16" s="34" t="str">
        <f t="shared" si="13"/>
        <v/>
      </c>
      <c r="AF16" s="34" t="str">
        <f t="shared" si="14"/>
        <v/>
      </c>
      <c r="AG16" s="34" t="str">
        <f t="shared" si="15"/>
        <v/>
      </c>
    </row>
    <row r="17" spans="1:33" x14ac:dyDescent="0.15">
      <c r="A17" s="34" t="str">
        <f>IF(弾種及び使用銃器一覧!A17="","",弾種及び使用銃器一覧!A17)</f>
        <v/>
      </c>
      <c r="B17" s="34" t="str">
        <f>IF(弾種及び使用銃器一覧!B17="","",弾種及び使用銃器一覧!B17)</f>
        <v/>
      </c>
      <c r="C17" s="34" t="str">
        <f>IF(弾種及び使用銃器一覧!C17="","",弾種及び使用銃器一覧!C17)</f>
        <v/>
      </c>
      <c r="D17" s="34" t="str">
        <f t="shared" si="0"/>
        <v/>
      </c>
      <c r="E17" s="34" t="str">
        <f>IF(弾種及び使用銃器一覧!E17="","",弾種及び使用銃器一覧!E17)</f>
        <v/>
      </c>
      <c r="F17" s="34" t="str">
        <f>IF(弾種及び使用銃器一覧!F17="","",弾種及び使用銃器一覧!F17)</f>
        <v/>
      </c>
      <c r="G17" s="34" t="str">
        <f>IF(弾種及び使用銃器一覧!G17="","",弾種及び使用銃器一覧!G17)</f>
        <v/>
      </c>
      <c r="H17" s="26"/>
      <c r="I17" s="34" t="str">
        <f>IF(J17="A",COUNTIF($J$2:J17,J17),"")</f>
        <v/>
      </c>
      <c r="J17" s="35" t="str">
        <f t="shared" si="2"/>
        <v/>
      </c>
      <c r="K17" s="34" t="str">
        <f t="shared" si="16"/>
        <v/>
      </c>
      <c r="L17" s="34" t="str">
        <f>IF(M17="A",COUNTIF($M$2:M17,M17),"")</f>
        <v/>
      </c>
      <c r="M17" s="35" t="str">
        <f t="shared" si="3"/>
        <v/>
      </c>
      <c r="N17" s="34" t="str">
        <f t="shared" si="1"/>
        <v/>
      </c>
      <c r="P17" s="34" t="str">
        <f>IF(Q17="A",COUNTIF($Q$2:Q17,Q17),"")</f>
        <v/>
      </c>
      <c r="Q17" s="35" t="str">
        <f t="shared" si="4"/>
        <v/>
      </c>
      <c r="R17" s="34" t="str">
        <f t="shared" si="5"/>
        <v/>
      </c>
      <c r="S17" s="34" t="str">
        <f>IF(T17="A",COUNTIF($T$2:T17,T17),"")</f>
        <v/>
      </c>
      <c r="T17" s="35" t="str">
        <f t="shared" si="6"/>
        <v/>
      </c>
      <c r="U17" s="34" t="str">
        <f t="shared" si="7"/>
        <v/>
      </c>
      <c r="W17" s="34">
        <v>16</v>
      </c>
      <c r="X17" s="34" t="str">
        <f t="shared" si="8"/>
        <v/>
      </c>
      <c r="Y17" s="34" t="str">
        <f t="shared" si="9"/>
        <v/>
      </c>
      <c r="Z17" s="34" t="str">
        <f t="shared" si="10"/>
        <v/>
      </c>
      <c r="AA17" s="34" t="str">
        <f t="shared" si="11"/>
        <v/>
      </c>
      <c r="AC17" s="34">
        <v>16</v>
      </c>
      <c r="AD17" s="34" t="str">
        <f t="shared" si="12"/>
        <v/>
      </c>
      <c r="AE17" s="34" t="str">
        <f t="shared" si="13"/>
        <v/>
      </c>
      <c r="AF17" s="34" t="str">
        <f t="shared" si="14"/>
        <v/>
      </c>
      <c r="AG17" s="34" t="str">
        <f t="shared" si="15"/>
        <v/>
      </c>
    </row>
    <row r="18" spans="1:33" x14ac:dyDescent="0.15">
      <c r="A18" s="34" t="str">
        <f>IF(弾種及び使用銃器一覧!A18="","",弾種及び使用銃器一覧!A18)</f>
        <v/>
      </c>
      <c r="B18" s="34" t="str">
        <f>IF(弾種及び使用銃器一覧!B18="","",弾種及び使用銃器一覧!B18)</f>
        <v/>
      </c>
      <c r="C18" s="34" t="str">
        <f>IF(弾種及び使用銃器一覧!C18="","",弾種及び使用銃器一覧!C18)</f>
        <v/>
      </c>
      <c r="D18" s="34" t="str">
        <f t="shared" si="0"/>
        <v/>
      </c>
      <c r="E18" s="34" t="str">
        <f>IF(弾種及び使用銃器一覧!E18="","",弾種及び使用銃器一覧!E18)</f>
        <v/>
      </c>
      <c r="F18" s="34" t="str">
        <f>IF(弾種及び使用銃器一覧!F18="","",弾種及び使用銃器一覧!F18)</f>
        <v/>
      </c>
      <c r="G18" s="34" t="str">
        <f>IF(弾種及び使用銃器一覧!G18="","",弾種及び使用銃器一覧!G18)</f>
        <v/>
      </c>
      <c r="H18" s="26"/>
      <c r="I18" s="34" t="str">
        <f>IF(J18="A",COUNTIF($J$2:J18,J18),"")</f>
        <v/>
      </c>
      <c r="J18" s="35" t="str">
        <f t="shared" si="2"/>
        <v/>
      </c>
      <c r="K18" s="34" t="str">
        <f t="shared" si="16"/>
        <v/>
      </c>
      <c r="L18" s="34" t="str">
        <f>IF(M18="A",COUNTIF($M$2:M18,M18),"")</f>
        <v/>
      </c>
      <c r="M18" s="35" t="str">
        <f t="shared" si="3"/>
        <v/>
      </c>
      <c r="N18" s="34" t="str">
        <f t="shared" si="1"/>
        <v/>
      </c>
      <c r="P18" s="34" t="str">
        <f>IF(Q18="A",COUNTIF($Q$2:Q18,Q18),"")</f>
        <v/>
      </c>
      <c r="Q18" s="35" t="str">
        <f t="shared" si="4"/>
        <v/>
      </c>
      <c r="R18" s="34" t="str">
        <f t="shared" si="5"/>
        <v/>
      </c>
      <c r="S18" s="34" t="str">
        <f>IF(T18="A",COUNTIF($T$2:T18,T18),"")</f>
        <v/>
      </c>
      <c r="T18" s="35" t="str">
        <f t="shared" si="6"/>
        <v/>
      </c>
      <c r="U18" s="34" t="str">
        <f t="shared" si="7"/>
        <v/>
      </c>
      <c r="W18" s="34">
        <v>17</v>
      </c>
      <c r="X18" s="34" t="str">
        <f t="shared" si="8"/>
        <v/>
      </c>
      <c r="Y18" s="34" t="str">
        <f t="shared" si="9"/>
        <v/>
      </c>
      <c r="Z18" s="34" t="str">
        <f t="shared" si="10"/>
        <v/>
      </c>
      <c r="AA18" s="34" t="str">
        <f t="shared" si="11"/>
        <v/>
      </c>
      <c r="AC18" s="34">
        <v>17</v>
      </c>
      <c r="AD18" s="34" t="str">
        <f t="shared" si="12"/>
        <v/>
      </c>
      <c r="AE18" s="34" t="str">
        <f t="shared" si="13"/>
        <v/>
      </c>
      <c r="AF18" s="34" t="str">
        <f t="shared" si="14"/>
        <v/>
      </c>
      <c r="AG18" s="34" t="str">
        <f t="shared" si="15"/>
        <v/>
      </c>
    </row>
    <row r="19" spans="1:33" x14ac:dyDescent="0.15">
      <c r="A19" s="34" t="str">
        <f>IF(弾種及び使用銃器一覧!A19="","",弾種及び使用銃器一覧!A19)</f>
        <v/>
      </c>
      <c r="B19" s="34" t="str">
        <f>IF(弾種及び使用銃器一覧!B19="","",弾種及び使用銃器一覧!B19)</f>
        <v/>
      </c>
      <c r="C19" s="34" t="str">
        <f>IF(弾種及び使用銃器一覧!C19="","",弾種及び使用銃器一覧!C19)</f>
        <v/>
      </c>
      <c r="D19" s="34" t="str">
        <f t="shared" si="0"/>
        <v/>
      </c>
      <c r="E19" s="34" t="str">
        <f>IF(弾種及び使用銃器一覧!E19="","",弾種及び使用銃器一覧!E19)</f>
        <v/>
      </c>
      <c r="F19" s="34" t="str">
        <f>IF(弾種及び使用銃器一覧!F19="","",弾種及び使用銃器一覧!F19)</f>
        <v/>
      </c>
      <c r="G19" s="34" t="str">
        <f>IF(弾種及び使用銃器一覧!G19="","",弾種及び使用銃器一覧!G19)</f>
        <v/>
      </c>
      <c r="H19" s="26"/>
      <c r="I19" s="34" t="str">
        <f>IF(J19="A",COUNTIF($J$2:J19,J19),"")</f>
        <v/>
      </c>
      <c r="J19" s="35" t="str">
        <f t="shared" si="2"/>
        <v/>
      </c>
      <c r="K19" s="34" t="str">
        <f t="shared" si="16"/>
        <v/>
      </c>
      <c r="L19" s="34" t="str">
        <f>IF(M19="A",COUNTIF($M$2:M19,M19),"")</f>
        <v/>
      </c>
      <c r="M19" s="35" t="str">
        <f t="shared" si="3"/>
        <v/>
      </c>
      <c r="N19" s="34" t="str">
        <f t="shared" si="1"/>
        <v/>
      </c>
      <c r="P19" s="34" t="str">
        <f>IF(Q19="A",COUNTIF($Q$2:Q19,Q19),"")</f>
        <v/>
      </c>
      <c r="Q19" s="35" t="str">
        <f t="shared" si="4"/>
        <v/>
      </c>
      <c r="R19" s="34" t="str">
        <f t="shared" si="5"/>
        <v/>
      </c>
      <c r="S19" s="34" t="str">
        <f>IF(T19="A",COUNTIF($T$2:T19,T19),"")</f>
        <v/>
      </c>
      <c r="T19" s="35" t="str">
        <f t="shared" si="6"/>
        <v/>
      </c>
      <c r="U19" s="34" t="str">
        <f t="shared" si="7"/>
        <v/>
      </c>
      <c r="W19" s="34">
        <v>18</v>
      </c>
      <c r="X19" s="34" t="str">
        <f t="shared" si="8"/>
        <v/>
      </c>
      <c r="Y19" s="34" t="str">
        <f t="shared" si="9"/>
        <v/>
      </c>
      <c r="Z19" s="34" t="str">
        <f t="shared" si="10"/>
        <v/>
      </c>
      <c r="AA19" s="34" t="str">
        <f t="shared" si="11"/>
        <v/>
      </c>
      <c r="AC19" s="34">
        <v>18</v>
      </c>
      <c r="AD19" s="34" t="str">
        <f t="shared" si="12"/>
        <v/>
      </c>
      <c r="AE19" s="34" t="str">
        <f t="shared" si="13"/>
        <v/>
      </c>
      <c r="AF19" s="34" t="str">
        <f t="shared" si="14"/>
        <v/>
      </c>
      <c r="AG19" s="34" t="str">
        <f t="shared" si="15"/>
        <v/>
      </c>
    </row>
    <row r="20" spans="1:33" x14ac:dyDescent="0.15">
      <c r="A20" s="34" t="str">
        <f>IF(弾種及び使用銃器一覧!A20="","",弾種及び使用銃器一覧!A20)</f>
        <v/>
      </c>
      <c r="B20" s="34" t="str">
        <f>IF(弾種及び使用銃器一覧!B20="","",弾種及び使用銃器一覧!B20)</f>
        <v/>
      </c>
      <c r="C20" s="34" t="str">
        <f>IF(弾種及び使用銃器一覧!C20="","",弾種及び使用銃器一覧!C20)</f>
        <v/>
      </c>
      <c r="D20" s="34" t="str">
        <f t="shared" si="0"/>
        <v/>
      </c>
      <c r="E20" s="34" t="str">
        <f>IF(弾種及び使用銃器一覧!E20="","",弾種及び使用銃器一覧!E20)</f>
        <v/>
      </c>
      <c r="F20" s="34" t="str">
        <f>IF(弾種及び使用銃器一覧!F20="","",弾種及び使用銃器一覧!F20)</f>
        <v/>
      </c>
      <c r="G20" s="34" t="str">
        <f>IF(弾種及び使用銃器一覧!G20="","",弾種及び使用銃器一覧!G20)</f>
        <v/>
      </c>
      <c r="H20" s="26"/>
      <c r="I20" s="34" t="str">
        <f>IF(J20="A",COUNTIF($J$2:J20,J20),"")</f>
        <v/>
      </c>
      <c r="J20" s="35" t="str">
        <f t="shared" si="2"/>
        <v/>
      </c>
      <c r="K20" s="34" t="str">
        <f t="shared" si="16"/>
        <v/>
      </c>
      <c r="L20" s="34" t="str">
        <f>IF(M20="A",COUNTIF($M$2:M20,M20),"")</f>
        <v/>
      </c>
      <c r="M20" s="35" t="str">
        <f t="shared" si="3"/>
        <v/>
      </c>
      <c r="N20" s="34" t="str">
        <f t="shared" si="1"/>
        <v/>
      </c>
      <c r="P20" s="34" t="str">
        <f>IF(Q20="A",COUNTIF($Q$2:Q20,Q20),"")</f>
        <v/>
      </c>
      <c r="Q20" s="35" t="str">
        <f t="shared" si="4"/>
        <v/>
      </c>
      <c r="R20" s="34" t="str">
        <f t="shared" si="5"/>
        <v/>
      </c>
      <c r="S20" s="34" t="str">
        <f>IF(T20="A",COUNTIF($T$2:T20,T20),"")</f>
        <v/>
      </c>
      <c r="T20" s="35" t="str">
        <f t="shared" si="6"/>
        <v/>
      </c>
      <c r="U20" s="34" t="str">
        <f t="shared" si="7"/>
        <v/>
      </c>
      <c r="W20" s="34">
        <v>19</v>
      </c>
      <c r="X20" s="34" t="str">
        <f t="shared" si="8"/>
        <v/>
      </c>
      <c r="Y20" s="34" t="str">
        <f t="shared" si="9"/>
        <v/>
      </c>
      <c r="Z20" s="34" t="str">
        <f t="shared" si="10"/>
        <v/>
      </c>
      <c r="AA20" s="34" t="str">
        <f t="shared" si="11"/>
        <v/>
      </c>
      <c r="AC20" s="34">
        <v>19</v>
      </c>
      <c r="AD20" s="34" t="str">
        <f t="shared" si="12"/>
        <v/>
      </c>
      <c r="AE20" s="34" t="str">
        <f t="shared" si="13"/>
        <v/>
      </c>
      <c r="AF20" s="34" t="str">
        <f t="shared" si="14"/>
        <v/>
      </c>
      <c r="AG20" s="34" t="str">
        <f t="shared" si="15"/>
        <v/>
      </c>
    </row>
    <row r="21" spans="1:33" x14ac:dyDescent="0.15">
      <c r="A21" s="34" t="str">
        <f>IF(弾種及び使用銃器一覧!A21="","",弾種及び使用銃器一覧!A21)</f>
        <v/>
      </c>
      <c r="B21" s="34" t="str">
        <f>IF(弾種及び使用銃器一覧!B21="","",弾種及び使用銃器一覧!B21)</f>
        <v/>
      </c>
      <c r="C21" s="34" t="str">
        <f>IF(弾種及び使用銃器一覧!C21="","",弾種及び使用銃器一覧!C21)</f>
        <v/>
      </c>
      <c r="D21" s="34" t="str">
        <f t="shared" si="0"/>
        <v/>
      </c>
      <c r="E21" s="34" t="str">
        <f>IF(弾種及び使用銃器一覧!E21="","",弾種及び使用銃器一覧!E21)</f>
        <v/>
      </c>
      <c r="F21" s="34" t="str">
        <f>IF(弾種及び使用銃器一覧!F21="","",弾種及び使用銃器一覧!F21)</f>
        <v/>
      </c>
      <c r="G21" s="34" t="str">
        <f>IF(弾種及び使用銃器一覧!G21="","",弾種及び使用銃器一覧!G21)</f>
        <v/>
      </c>
      <c r="H21" s="26"/>
      <c r="I21" s="34" t="str">
        <f>IF(J21="A",COUNTIF($J$2:J21,J21),"")</f>
        <v/>
      </c>
      <c r="J21" s="35" t="str">
        <f t="shared" si="2"/>
        <v/>
      </c>
      <c r="K21" s="34" t="str">
        <f t="shared" si="16"/>
        <v/>
      </c>
      <c r="L21" s="34" t="str">
        <f>IF(M21="A",COUNTIF($M$2:M21,M21),"")</f>
        <v/>
      </c>
      <c r="M21" s="35" t="str">
        <f t="shared" si="3"/>
        <v/>
      </c>
      <c r="N21" s="34" t="str">
        <f t="shared" si="1"/>
        <v/>
      </c>
      <c r="P21" s="34" t="str">
        <f>IF(Q21="A",COUNTIF($Q$2:Q21,Q21),"")</f>
        <v/>
      </c>
      <c r="Q21" s="35" t="str">
        <f t="shared" si="4"/>
        <v/>
      </c>
      <c r="R21" s="34" t="str">
        <f t="shared" si="5"/>
        <v/>
      </c>
      <c r="S21" s="34" t="str">
        <f>IF(T21="A",COUNTIF($T$2:T21,T21),"")</f>
        <v/>
      </c>
      <c r="T21" s="35" t="str">
        <f t="shared" si="6"/>
        <v/>
      </c>
      <c r="U21" s="34" t="str">
        <f t="shared" si="7"/>
        <v/>
      </c>
      <c r="W21" s="34">
        <v>20</v>
      </c>
      <c r="X21" s="34" t="str">
        <f t="shared" si="8"/>
        <v/>
      </c>
      <c r="Y21" s="34" t="str">
        <f t="shared" si="9"/>
        <v/>
      </c>
      <c r="Z21" s="34" t="str">
        <f t="shared" si="10"/>
        <v/>
      </c>
      <c r="AA21" s="34" t="str">
        <f t="shared" si="11"/>
        <v/>
      </c>
      <c r="AC21" s="34">
        <v>20</v>
      </c>
      <c r="AD21" s="34" t="str">
        <f t="shared" si="12"/>
        <v/>
      </c>
      <c r="AE21" s="34" t="str">
        <f t="shared" si="13"/>
        <v/>
      </c>
      <c r="AF21" s="34" t="str">
        <f t="shared" si="14"/>
        <v/>
      </c>
      <c r="AG21" s="34" t="str">
        <f t="shared" si="15"/>
        <v/>
      </c>
    </row>
    <row r="22" spans="1:33" x14ac:dyDescent="0.15">
      <c r="A22" s="34" t="str">
        <f>IF(弾種及び使用銃器一覧!A22="","",弾種及び使用銃器一覧!A22)</f>
        <v/>
      </c>
      <c r="B22" s="34" t="str">
        <f>IF(弾種及び使用銃器一覧!B22="","",弾種及び使用銃器一覧!B22)</f>
        <v/>
      </c>
      <c r="C22" s="34" t="str">
        <f>IF(弾種及び使用銃器一覧!C22="","",弾種及び使用銃器一覧!C22)</f>
        <v/>
      </c>
      <c r="D22" s="34" t="str">
        <f t="shared" si="0"/>
        <v/>
      </c>
      <c r="E22" s="34" t="str">
        <f>IF(弾種及び使用銃器一覧!E22="","",弾種及び使用銃器一覧!E22)</f>
        <v/>
      </c>
      <c r="F22" s="34" t="str">
        <f>IF(弾種及び使用銃器一覧!F22="","",弾種及び使用銃器一覧!F22)</f>
        <v/>
      </c>
      <c r="G22" s="34" t="str">
        <f>IF(弾種及び使用銃器一覧!G22="","",弾種及び使用銃器一覧!G22)</f>
        <v/>
      </c>
      <c r="H22" s="26"/>
      <c r="I22" s="34" t="str">
        <f>IF(J22="A",COUNTIF($J$2:J22,J22),"")</f>
        <v/>
      </c>
      <c r="J22" s="35" t="str">
        <f t="shared" si="2"/>
        <v/>
      </c>
      <c r="K22" s="34" t="str">
        <f t="shared" si="16"/>
        <v/>
      </c>
      <c r="L22" s="34" t="str">
        <f>IF(M22="A",COUNTIF($M$2:M22,M22),"")</f>
        <v/>
      </c>
      <c r="M22" s="35" t="str">
        <f t="shared" si="3"/>
        <v/>
      </c>
      <c r="N22" s="34" t="str">
        <f t="shared" si="1"/>
        <v/>
      </c>
      <c r="P22" s="34" t="str">
        <f>IF(Q22="A",COUNTIF($Q$2:Q22,Q22),"")</f>
        <v/>
      </c>
      <c r="Q22" s="35" t="str">
        <f t="shared" si="4"/>
        <v/>
      </c>
      <c r="R22" s="34" t="str">
        <f t="shared" si="5"/>
        <v/>
      </c>
      <c r="S22" s="34" t="str">
        <f>IF(T22="A",COUNTIF($T$2:T22,T22),"")</f>
        <v/>
      </c>
      <c r="T22" s="35" t="str">
        <f t="shared" si="6"/>
        <v/>
      </c>
      <c r="U22" s="34" t="str">
        <f t="shared" si="7"/>
        <v/>
      </c>
      <c r="W22" s="34">
        <v>21</v>
      </c>
      <c r="X22" s="34" t="str">
        <f t="shared" si="8"/>
        <v/>
      </c>
      <c r="Y22" s="34" t="str">
        <f t="shared" si="9"/>
        <v/>
      </c>
      <c r="Z22" s="34" t="str">
        <f t="shared" si="10"/>
        <v/>
      </c>
      <c r="AA22" s="34" t="str">
        <f t="shared" si="11"/>
        <v/>
      </c>
      <c r="AC22" s="34">
        <v>21</v>
      </c>
      <c r="AD22" s="34" t="str">
        <f t="shared" si="12"/>
        <v/>
      </c>
      <c r="AE22" s="34" t="str">
        <f t="shared" si="13"/>
        <v/>
      </c>
      <c r="AF22" s="34" t="str">
        <f t="shared" si="14"/>
        <v/>
      </c>
      <c r="AG22" s="34" t="str">
        <f t="shared" si="15"/>
        <v/>
      </c>
    </row>
    <row r="23" spans="1:33" x14ac:dyDescent="0.15">
      <c r="A23" s="34" t="str">
        <f>IF(弾種及び使用銃器一覧!A23="","",弾種及び使用銃器一覧!A23)</f>
        <v/>
      </c>
      <c r="B23" s="34" t="str">
        <f>IF(弾種及び使用銃器一覧!B23="","",弾種及び使用銃器一覧!B23)</f>
        <v/>
      </c>
      <c r="C23" s="34" t="str">
        <f>IF(弾種及び使用銃器一覧!C23="","",弾種及び使用銃器一覧!C23)</f>
        <v/>
      </c>
      <c r="D23" s="34" t="str">
        <f t="shared" si="0"/>
        <v/>
      </c>
      <c r="E23" s="34" t="str">
        <f>IF(弾種及び使用銃器一覧!E23="","",弾種及び使用銃器一覧!E23)</f>
        <v/>
      </c>
      <c r="F23" s="34" t="str">
        <f>IF(弾種及び使用銃器一覧!F23="","",弾種及び使用銃器一覧!F23)</f>
        <v/>
      </c>
      <c r="G23" s="34" t="str">
        <f>IF(弾種及び使用銃器一覧!G23="","",弾種及び使用銃器一覧!G23)</f>
        <v/>
      </c>
      <c r="H23" s="26"/>
      <c r="I23" s="34" t="str">
        <f>IF(J23="A",COUNTIF($J$2:J23,J23),"")</f>
        <v/>
      </c>
      <c r="J23" s="35" t="str">
        <f t="shared" si="2"/>
        <v/>
      </c>
      <c r="K23" s="34" t="str">
        <f t="shared" si="16"/>
        <v/>
      </c>
      <c r="L23" s="34" t="str">
        <f>IF(M23="A",COUNTIF($M$2:M23,M23),"")</f>
        <v/>
      </c>
      <c r="M23" s="35" t="str">
        <f t="shared" si="3"/>
        <v/>
      </c>
      <c r="N23" s="34" t="str">
        <f t="shared" si="1"/>
        <v/>
      </c>
      <c r="P23" s="34" t="str">
        <f>IF(Q23="A",COUNTIF($Q$2:Q23,Q23),"")</f>
        <v/>
      </c>
      <c r="Q23" s="35" t="str">
        <f t="shared" si="4"/>
        <v/>
      </c>
      <c r="R23" s="34" t="str">
        <f t="shared" si="5"/>
        <v/>
      </c>
      <c r="S23" s="34" t="str">
        <f>IF(T23="A",COUNTIF($T$2:T23,T23),"")</f>
        <v/>
      </c>
      <c r="T23" s="35" t="str">
        <f t="shared" si="6"/>
        <v/>
      </c>
      <c r="U23" s="34" t="str">
        <f t="shared" si="7"/>
        <v/>
      </c>
      <c r="W23" s="34">
        <v>22</v>
      </c>
      <c r="X23" s="34" t="str">
        <f t="shared" si="8"/>
        <v/>
      </c>
      <c r="Y23" s="34" t="str">
        <f t="shared" si="9"/>
        <v/>
      </c>
      <c r="Z23" s="34" t="str">
        <f t="shared" si="10"/>
        <v/>
      </c>
      <c r="AA23" s="34" t="str">
        <f t="shared" si="11"/>
        <v/>
      </c>
      <c r="AC23" s="34">
        <v>22</v>
      </c>
      <c r="AD23" s="34" t="str">
        <f t="shared" si="12"/>
        <v/>
      </c>
      <c r="AE23" s="34" t="str">
        <f t="shared" si="13"/>
        <v/>
      </c>
      <c r="AF23" s="34" t="str">
        <f t="shared" si="14"/>
        <v/>
      </c>
      <c r="AG23" s="34" t="str">
        <f t="shared" si="15"/>
        <v/>
      </c>
    </row>
    <row r="24" spans="1:33" x14ac:dyDescent="0.15">
      <c r="A24" s="34" t="str">
        <f>IF(弾種及び使用銃器一覧!A24="","",弾種及び使用銃器一覧!A24)</f>
        <v/>
      </c>
      <c r="B24" s="34" t="str">
        <f>IF(弾種及び使用銃器一覧!B24="","",弾種及び使用銃器一覧!B24)</f>
        <v/>
      </c>
      <c r="C24" s="34" t="str">
        <f>IF(弾種及び使用銃器一覧!C24="","",弾種及び使用銃器一覧!C24)</f>
        <v/>
      </c>
      <c r="D24" s="34" t="str">
        <f t="shared" si="0"/>
        <v/>
      </c>
      <c r="E24" s="34" t="str">
        <f>IF(弾種及び使用銃器一覧!E24="","",弾種及び使用銃器一覧!E24)</f>
        <v/>
      </c>
      <c r="F24" s="34" t="str">
        <f>IF(弾種及び使用銃器一覧!F24="","",弾種及び使用銃器一覧!F24)</f>
        <v/>
      </c>
      <c r="G24" s="34" t="str">
        <f>IF(弾種及び使用銃器一覧!G24="","",弾種及び使用銃器一覧!G24)</f>
        <v/>
      </c>
      <c r="H24" s="26"/>
      <c r="I24" s="34" t="str">
        <f>IF(J24="A",COUNTIF($J$2:J24,J24),"")</f>
        <v/>
      </c>
      <c r="J24" s="35" t="str">
        <f t="shared" si="2"/>
        <v/>
      </c>
      <c r="K24" s="34" t="str">
        <f t="shared" si="16"/>
        <v/>
      </c>
      <c r="L24" s="34" t="str">
        <f>IF(M24="A",COUNTIF($M$2:M24,M24),"")</f>
        <v/>
      </c>
      <c r="M24" s="35" t="str">
        <f t="shared" si="3"/>
        <v/>
      </c>
      <c r="N24" s="34" t="str">
        <f t="shared" si="1"/>
        <v/>
      </c>
      <c r="P24" s="34" t="str">
        <f>IF(Q24="A",COUNTIF($Q$2:Q24,Q24),"")</f>
        <v/>
      </c>
      <c r="Q24" s="35" t="str">
        <f t="shared" si="4"/>
        <v/>
      </c>
      <c r="R24" s="34" t="str">
        <f t="shared" si="5"/>
        <v/>
      </c>
      <c r="S24" s="34" t="str">
        <f>IF(T24="A",COUNTIF($T$2:T24,T24),"")</f>
        <v/>
      </c>
      <c r="T24" s="35" t="str">
        <f t="shared" si="6"/>
        <v/>
      </c>
      <c r="U24" s="34" t="str">
        <f t="shared" si="7"/>
        <v/>
      </c>
      <c r="W24" s="34">
        <v>23</v>
      </c>
      <c r="X24" s="34" t="str">
        <f t="shared" si="8"/>
        <v/>
      </c>
      <c r="Y24" s="34" t="str">
        <f t="shared" si="9"/>
        <v/>
      </c>
      <c r="Z24" s="34" t="str">
        <f t="shared" si="10"/>
        <v/>
      </c>
      <c r="AA24" s="34" t="str">
        <f t="shared" si="11"/>
        <v/>
      </c>
      <c r="AC24" s="34">
        <v>23</v>
      </c>
      <c r="AD24" s="34" t="str">
        <f t="shared" si="12"/>
        <v/>
      </c>
      <c r="AE24" s="34" t="str">
        <f t="shared" si="13"/>
        <v/>
      </c>
      <c r="AF24" s="34" t="str">
        <f t="shared" si="14"/>
        <v/>
      </c>
      <c r="AG24" s="34" t="str">
        <f t="shared" si="15"/>
        <v/>
      </c>
    </row>
    <row r="25" spans="1:33" x14ac:dyDescent="0.15">
      <c r="A25" s="34" t="str">
        <f>IF(弾種及び使用銃器一覧!A25="","",弾種及び使用銃器一覧!A25)</f>
        <v/>
      </c>
      <c r="B25" s="34" t="str">
        <f>IF(弾種及び使用銃器一覧!B25="","",弾種及び使用銃器一覧!B25)</f>
        <v/>
      </c>
      <c r="C25" s="34" t="str">
        <f>IF(弾種及び使用銃器一覧!C25="","",弾種及び使用銃器一覧!C25)</f>
        <v/>
      </c>
      <c r="D25" s="34" t="str">
        <f t="shared" si="0"/>
        <v/>
      </c>
      <c r="E25" s="34" t="str">
        <f>IF(弾種及び使用銃器一覧!E25="","",弾種及び使用銃器一覧!E25)</f>
        <v/>
      </c>
      <c r="F25" s="34" t="str">
        <f>IF(弾種及び使用銃器一覧!F25="","",弾種及び使用銃器一覧!F25)</f>
        <v/>
      </c>
      <c r="G25" s="34" t="str">
        <f>IF(弾種及び使用銃器一覧!G25="","",弾種及び使用銃器一覧!G25)</f>
        <v/>
      </c>
      <c r="H25" s="26"/>
      <c r="I25" s="34" t="str">
        <f>IF(J25="A",COUNTIF($J$2:J25,J25),"")</f>
        <v/>
      </c>
      <c r="J25" s="35" t="str">
        <f t="shared" si="2"/>
        <v/>
      </c>
      <c r="K25" s="34" t="str">
        <f t="shared" si="16"/>
        <v/>
      </c>
      <c r="L25" s="34" t="str">
        <f>IF(M25="A",COUNTIF($M$2:M25,M25),"")</f>
        <v/>
      </c>
      <c r="M25" s="35" t="str">
        <f t="shared" si="3"/>
        <v/>
      </c>
      <c r="N25" s="34" t="str">
        <f t="shared" si="1"/>
        <v/>
      </c>
      <c r="P25" s="34" t="str">
        <f>IF(Q25="A",COUNTIF($Q$2:Q25,Q25),"")</f>
        <v/>
      </c>
      <c r="Q25" s="35" t="str">
        <f t="shared" si="4"/>
        <v/>
      </c>
      <c r="R25" s="34" t="str">
        <f t="shared" si="5"/>
        <v/>
      </c>
      <c r="S25" s="34" t="str">
        <f>IF(T25="A",COUNTIF($T$2:T25,T25),"")</f>
        <v/>
      </c>
      <c r="T25" s="35" t="str">
        <f t="shared" si="6"/>
        <v/>
      </c>
      <c r="U25" s="34" t="str">
        <f t="shared" si="7"/>
        <v/>
      </c>
      <c r="W25" s="34">
        <v>24</v>
      </c>
      <c r="X25" s="34" t="str">
        <f t="shared" si="8"/>
        <v/>
      </c>
      <c r="Y25" s="34" t="str">
        <f t="shared" si="9"/>
        <v/>
      </c>
      <c r="Z25" s="34" t="str">
        <f t="shared" si="10"/>
        <v/>
      </c>
      <c r="AA25" s="34" t="str">
        <f t="shared" si="11"/>
        <v/>
      </c>
      <c r="AC25" s="34">
        <v>24</v>
      </c>
      <c r="AD25" s="34" t="str">
        <f t="shared" si="12"/>
        <v/>
      </c>
      <c r="AE25" s="34" t="str">
        <f t="shared" si="13"/>
        <v/>
      </c>
      <c r="AF25" s="34" t="str">
        <f t="shared" si="14"/>
        <v/>
      </c>
      <c r="AG25" s="34" t="str">
        <f t="shared" si="15"/>
        <v/>
      </c>
    </row>
    <row r="26" spans="1:33" x14ac:dyDescent="0.15">
      <c r="A26" s="34" t="str">
        <f>IF(弾種及び使用銃器一覧!A26="","",弾種及び使用銃器一覧!A26)</f>
        <v/>
      </c>
      <c r="B26" s="34" t="str">
        <f>IF(弾種及び使用銃器一覧!B26="","",弾種及び使用銃器一覧!B26)</f>
        <v/>
      </c>
      <c r="C26" s="34" t="str">
        <f>IF(弾種及び使用銃器一覧!C26="","",弾種及び使用銃器一覧!C26)</f>
        <v/>
      </c>
      <c r="D26" s="34" t="str">
        <f t="shared" si="0"/>
        <v/>
      </c>
      <c r="E26" s="34" t="str">
        <f>IF(弾種及び使用銃器一覧!E26="","",弾種及び使用銃器一覧!E26)</f>
        <v/>
      </c>
      <c r="F26" s="34" t="str">
        <f>IF(弾種及び使用銃器一覧!F26="","",弾種及び使用銃器一覧!F26)</f>
        <v/>
      </c>
      <c r="G26" s="34" t="str">
        <f>IF(弾種及び使用銃器一覧!G26="","",弾種及び使用銃器一覧!G26)</f>
        <v/>
      </c>
      <c r="H26" s="26"/>
      <c r="I26" s="34" t="str">
        <f>IF(J26="A",COUNTIF($J$2:J26,J26),"")</f>
        <v/>
      </c>
      <c r="J26" s="35" t="str">
        <f t="shared" si="2"/>
        <v/>
      </c>
      <c r="K26" s="34" t="str">
        <f t="shared" si="16"/>
        <v/>
      </c>
      <c r="L26" s="34" t="str">
        <f>IF(M26="A",COUNTIF($M$2:M26,M26),"")</f>
        <v/>
      </c>
      <c r="M26" s="35" t="str">
        <f t="shared" si="3"/>
        <v/>
      </c>
      <c r="N26" s="34" t="str">
        <f t="shared" si="1"/>
        <v/>
      </c>
      <c r="P26" s="34" t="str">
        <f>IF(Q26="A",COUNTIF($Q$2:Q26,Q26),"")</f>
        <v/>
      </c>
      <c r="Q26" s="35" t="str">
        <f t="shared" si="4"/>
        <v/>
      </c>
      <c r="R26" s="34" t="str">
        <f t="shared" si="5"/>
        <v/>
      </c>
      <c r="S26" s="34" t="str">
        <f>IF(T26="A",COUNTIF($T$2:T26,T26),"")</f>
        <v/>
      </c>
      <c r="T26" s="35" t="str">
        <f t="shared" si="6"/>
        <v/>
      </c>
      <c r="U26" s="34" t="str">
        <f t="shared" si="7"/>
        <v/>
      </c>
      <c r="W26" s="34">
        <v>25</v>
      </c>
      <c r="X26" s="34" t="str">
        <f t="shared" si="8"/>
        <v/>
      </c>
      <c r="Y26" s="34" t="str">
        <f t="shared" si="9"/>
        <v/>
      </c>
      <c r="Z26" s="34" t="str">
        <f t="shared" si="10"/>
        <v/>
      </c>
      <c r="AA26" s="34" t="str">
        <f t="shared" si="11"/>
        <v/>
      </c>
      <c r="AC26" s="34">
        <v>25</v>
      </c>
      <c r="AD26" s="34" t="str">
        <f t="shared" si="12"/>
        <v/>
      </c>
      <c r="AE26" s="34" t="str">
        <f t="shared" si="13"/>
        <v/>
      </c>
      <c r="AF26" s="34" t="str">
        <f t="shared" si="14"/>
        <v/>
      </c>
      <c r="AG26" s="34" t="str">
        <f t="shared" si="15"/>
        <v/>
      </c>
    </row>
    <row r="27" spans="1:33" x14ac:dyDescent="0.15">
      <c r="A27" s="34" t="str">
        <f>IF(弾種及び使用銃器一覧!A27="","",弾種及び使用銃器一覧!A27)</f>
        <v/>
      </c>
      <c r="B27" s="34" t="str">
        <f>IF(弾種及び使用銃器一覧!B27="","",弾種及び使用銃器一覧!B27)</f>
        <v/>
      </c>
      <c r="C27" s="34" t="str">
        <f>IF(弾種及び使用銃器一覧!C27="","",弾種及び使用銃器一覧!C27)</f>
        <v/>
      </c>
      <c r="D27" s="34" t="str">
        <f t="shared" si="0"/>
        <v/>
      </c>
      <c r="E27" s="34" t="str">
        <f>IF(弾種及び使用銃器一覧!E27="","",弾種及び使用銃器一覧!E27)</f>
        <v/>
      </c>
      <c r="F27" s="34" t="str">
        <f>IF(弾種及び使用銃器一覧!F27="","",弾種及び使用銃器一覧!F27)</f>
        <v/>
      </c>
      <c r="G27" s="34" t="str">
        <f>IF(弾種及び使用銃器一覧!G27="","",弾種及び使用銃器一覧!G27)</f>
        <v/>
      </c>
      <c r="H27" s="26"/>
      <c r="I27" s="34" t="str">
        <f>IF(J27="A",COUNTIF($J$2:J27,J27),"")</f>
        <v/>
      </c>
      <c r="J27" s="35" t="str">
        <f t="shared" si="2"/>
        <v/>
      </c>
      <c r="K27" s="34" t="str">
        <f t="shared" si="16"/>
        <v/>
      </c>
      <c r="L27" s="34" t="str">
        <f>IF(M27="A",COUNTIF($M$2:M27,M27),"")</f>
        <v/>
      </c>
      <c r="M27" s="35" t="str">
        <f t="shared" si="3"/>
        <v/>
      </c>
      <c r="N27" s="34" t="str">
        <f t="shared" si="1"/>
        <v/>
      </c>
      <c r="P27" s="34" t="str">
        <f>IF(Q27="A",COUNTIF($Q$2:Q27,Q27),"")</f>
        <v/>
      </c>
      <c r="Q27" s="35" t="str">
        <f t="shared" si="4"/>
        <v/>
      </c>
      <c r="R27" s="34" t="str">
        <f t="shared" si="5"/>
        <v/>
      </c>
      <c r="S27" s="34" t="str">
        <f>IF(T27="A",COUNTIF($T$2:T27,T27),"")</f>
        <v/>
      </c>
      <c r="T27" s="35" t="str">
        <f t="shared" si="6"/>
        <v/>
      </c>
      <c r="U27" s="34" t="str">
        <f t="shared" si="7"/>
        <v/>
      </c>
      <c r="W27" s="34">
        <v>26</v>
      </c>
      <c r="X27" s="34" t="str">
        <f t="shared" si="8"/>
        <v/>
      </c>
      <c r="Y27" s="34" t="str">
        <f t="shared" si="9"/>
        <v/>
      </c>
      <c r="Z27" s="34" t="str">
        <f t="shared" si="10"/>
        <v/>
      </c>
      <c r="AA27" s="34" t="str">
        <f t="shared" si="11"/>
        <v/>
      </c>
      <c r="AC27" s="34">
        <v>26</v>
      </c>
      <c r="AD27" s="34" t="str">
        <f t="shared" si="12"/>
        <v/>
      </c>
      <c r="AE27" s="34" t="str">
        <f t="shared" si="13"/>
        <v/>
      </c>
      <c r="AF27" s="34" t="str">
        <f t="shared" si="14"/>
        <v/>
      </c>
      <c r="AG27" s="34" t="str">
        <f t="shared" si="15"/>
        <v/>
      </c>
    </row>
    <row r="28" spans="1:33" x14ac:dyDescent="0.15">
      <c r="A28" s="34" t="str">
        <f>IF(弾種及び使用銃器一覧!A28="","",弾種及び使用銃器一覧!A28)</f>
        <v/>
      </c>
      <c r="B28" s="34" t="str">
        <f>IF(弾種及び使用銃器一覧!B28="","",弾種及び使用銃器一覧!B28)</f>
        <v/>
      </c>
      <c r="C28" s="34" t="str">
        <f>IF(弾種及び使用銃器一覧!C28="","",弾種及び使用銃器一覧!C28)</f>
        <v/>
      </c>
      <c r="D28" s="34" t="str">
        <f t="shared" si="0"/>
        <v/>
      </c>
      <c r="E28" s="34" t="str">
        <f>IF(弾種及び使用銃器一覧!E28="","",弾種及び使用銃器一覧!E28)</f>
        <v/>
      </c>
      <c r="F28" s="34" t="str">
        <f>IF(弾種及び使用銃器一覧!F28="","",弾種及び使用銃器一覧!F28)</f>
        <v/>
      </c>
      <c r="G28" s="34" t="str">
        <f>IF(弾種及び使用銃器一覧!G28="","",弾種及び使用銃器一覧!G28)</f>
        <v/>
      </c>
      <c r="H28" s="26"/>
      <c r="I28" s="34" t="str">
        <f>IF(J28="A",COUNTIF($J$2:J28,J28),"")</f>
        <v/>
      </c>
      <c r="J28" s="35" t="str">
        <f t="shared" si="2"/>
        <v/>
      </c>
      <c r="K28" s="34" t="str">
        <f t="shared" si="16"/>
        <v/>
      </c>
      <c r="L28" s="34" t="str">
        <f>IF(M28="A",COUNTIF($M$2:M28,M28),"")</f>
        <v/>
      </c>
      <c r="M28" s="35" t="str">
        <f t="shared" si="3"/>
        <v/>
      </c>
      <c r="N28" s="34" t="str">
        <f t="shared" si="1"/>
        <v/>
      </c>
      <c r="P28" s="34" t="str">
        <f>IF(Q28="A",COUNTIF($Q$2:Q28,Q28),"")</f>
        <v/>
      </c>
      <c r="Q28" s="35" t="str">
        <f t="shared" si="4"/>
        <v/>
      </c>
      <c r="R28" s="34" t="str">
        <f t="shared" si="5"/>
        <v/>
      </c>
      <c r="S28" s="34" t="str">
        <f>IF(T28="A",COUNTIF($T$2:T28,T28),"")</f>
        <v/>
      </c>
      <c r="T28" s="35" t="str">
        <f t="shared" si="6"/>
        <v/>
      </c>
      <c r="U28" s="34" t="str">
        <f t="shared" si="7"/>
        <v/>
      </c>
      <c r="W28" s="34">
        <v>27</v>
      </c>
      <c r="X28" s="34" t="str">
        <f t="shared" si="8"/>
        <v/>
      </c>
      <c r="Y28" s="34" t="str">
        <f t="shared" si="9"/>
        <v/>
      </c>
      <c r="Z28" s="34" t="str">
        <f t="shared" si="10"/>
        <v/>
      </c>
      <c r="AA28" s="34" t="str">
        <f t="shared" si="11"/>
        <v/>
      </c>
      <c r="AC28" s="34">
        <v>27</v>
      </c>
      <c r="AD28" s="34" t="str">
        <f t="shared" si="12"/>
        <v/>
      </c>
      <c r="AE28" s="34" t="str">
        <f t="shared" si="13"/>
        <v/>
      </c>
      <c r="AF28" s="34" t="str">
        <f t="shared" si="14"/>
        <v/>
      </c>
      <c r="AG28" s="34" t="str">
        <f t="shared" si="15"/>
        <v/>
      </c>
    </row>
    <row r="29" spans="1:33" x14ac:dyDescent="0.15">
      <c r="A29" s="34" t="str">
        <f>IF(弾種及び使用銃器一覧!A29="","",弾種及び使用銃器一覧!A29)</f>
        <v/>
      </c>
      <c r="B29" s="34" t="str">
        <f>IF(弾種及び使用銃器一覧!B29="","",弾種及び使用銃器一覧!B29)</f>
        <v/>
      </c>
      <c r="C29" s="34" t="str">
        <f>IF(弾種及び使用銃器一覧!C29="","",弾種及び使用銃器一覧!C29)</f>
        <v/>
      </c>
      <c r="D29" s="34" t="str">
        <f t="shared" si="0"/>
        <v/>
      </c>
      <c r="E29" s="34" t="str">
        <f>IF(弾種及び使用銃器一覧!E29="","",弾種及び使用銃器一覧!E29)</f>
        <v/>
      </c>
      <c r="F29" s="34" t="str">
        <f>IF(弾種及び使用銃器一覧!F29="","",弾種及び使用銃器一覧!F29)</f>
        <v/>
      </c>
      <c r="G29" s="34" t="str">
        <f>IF(弾種及び使用銃器一覧!G29="","",弾種及び使用銃器一覧!G29)</f>
        <v/>
      </c>
      <c r="H29" s="26"/>
      <c r="I29" s="34" t="str">
        <f>IF(J29="A",COUNTIF($J$2:J29,J29),"")</f>
        <v/>
      </c>
      <c r="J29" s="35" t="str">
        <f t="shared" si="2"/>
        <v/>
      </c>
      <c r="K29" s="34" t="str">
        <f t="shared" si="16"/>
        <v/>
      </c>
      <c r="L29" s="34" t="str">
        <f>IF(M29="A",COUNTIF($M$2:M29,M29),"")</f>
        <v/>
      </c>
      <c r="M29" s="35" t="str">
        <f t="shared" si="3"/>
        <v/>
      </c>
      <c r="N29" s="34" t="str">
        <f t="shared" si="1"/>
        <v/>
      </c>
      <c r="P29" s="34" t="str">
        <f>IF(Q29="A",COUNTIF($Q$2:Q29,Q29),"")</f>
        <v/>
      </c>
      <c r="Q29" s="35" t="str">
        <f t="shared" si="4"/>
        <v/>
      </c>
      <c r="R29" s="34" t="str">
        <f t="shared" si="5"/>
        <v/>
      </c>
      <c r="S29" s="34" t="str">
        <f>IF(T29="A",COUNTIF($T$2:T29,T29),"")</f>
        <v/>
      </c>
      <c r="T29" s="35" t="str">
        <f t="shared" si="6"/>
        <v/>
      </c>
      <c r="U29" s="34" t="str">
        <f t="shared" si="7"/>
        <v/>
      </c>
      <c r="W29" s="34">
        <v>28</v>
      </c>
      <c r="X29" s="34" t="str">
        <f t="shared" si="8"/>
        <v/>
      </c>
      <c r="Y29" s="34" t="str">
        <f t="shared" si="9"/>
        <v/>
      </c>
      <c r="Z29" s="34" t="str">
        <f t="shared" si="10"/>
        <v/>
      </c>
      <c r="AA29" s="34" t="str">
        <f t="shared" si="11"/>
        <v/>
      </c>
      <c r="AC29" s="34">
        <v>28</v>
      </c>
      <c r="AD29" s="34" t="str">
        <f t="shared" si="12"/>
        <v/>
      </c>
      <c r="AE29" s="34" t="str">
        <f t="shared" si="13"/>
        <v/>
      </c>
      <c r="AF29" s="34" t="str">
        <f t="shared" si="14"/>
        <v/>
      </c>
      <c r="AG29" s="34" t="str">
        <f t="shared" si="15"/>
        <v/>
      </c>
    </row>
    <row r="30" spans="1:33" x14ac:dyDescent="0.15">
      <c r="A30" s="34" t="str">
        <f>IF(弾種及び使用銃器一覧!A30="","",弾種及び使用銃器一覧!A30)</f>
        <v/>
      </c>
      <c r="B30" s="34" t="str">
        <f>IF(弾種及び使用銃器一覧!B30="","",弾種及び使用銃器一覧!B30)</f>
        <v/>
      </c>
      <c r="C30" s="34" t="str">
        <f>IF(弾種及び使用銃器一覧!C30="","",弾種及び使用銃器一覧!C30)</f>
        <v/>
      </c>
      <c r="D30" s="34" t="str">
        <f t="shared" si="0"/>
        <v/>
      </c>
      <c r="E30" s="34" t="str">
        <f>IF(弾種及び使用銃器一覧!E30="","",弾種及び使用銃器一覧!E30)</f>
        <v/>
      </c>
      <c r="F30" s="34" t="str">
        <f>IF(弾種及び使用銃器一覧!F30="","",弾種及び使用銃器一覧!F30)</f>
        <v/>
      </c>
      <c r="G30" s="34" t="str">
        <f>IF(弾種及び使用銃器一覧!G30="","",弾種及び使用銃器一覧!G30)</f>
        <v/>
      </c>
      <c r="H30" s="26"/>
      <c r="I30" s="34" t="str">
        <f>IF(J30="A",COUNTIF($J$2:J30,J30),"")</f>
        <v/>
      </c>
      <c r="J30" s="35" t="str">
        <f t="shared" si="2"/>
        <v/>
      </c>
      <c r="K30" s="34" t="str">
        <f t="shared" si="16"/>
        <v/>
      </c>
      <c r="L30" s="34" t="str">
        <f>IF(M30="A",COUNTIF($M$2:M30,M30),"")</f>
        <v/>
      </c>
      <c r="M30" s="35" t="str">
        <f t="shared" si="3"/>
        <v/>
      </c>
      <c r="N30" s="34" t="str">
        <f t="shared" si="1"/>
        <v/>
      </c>
      <c r="P30" s="34" t="str">
        <f>IF(Q30="A",COUNTIF($Q$2:Q30,Q30),"")</f>
        <v/>
      </c>
      <c r="Q30" s="35" t="str">
        <f t="shared" si="4"/>
        <v/>
      </c>
      <c r="R30" s="34" t="str">
        <f t="shared" si="5"/>
        <v/>
      </c>
      <c r="S30" s="34" t="str">
        <f>IF(T30="A",COUNTIF($T$2:T30,T30),"")</f>
        <v/>
      </c>
      <c r="T30" s="35" t="str">
        <f t="shared" si="6"/>
        <v/>
      </c>
      <c r="U30" s="34" t="str">
        <f t="shared" si="7"/>
        <v/>
      </c>
      <c r="W30" s="34">
        <v>29</v>
      </c>
      <c r="X30" s="34" t="str">
        <f t="shared" si="8"/>
        <v/>
      </c>
      <c r="Y30" s="34" t="str">
        <f t="shared" si="9"/>
        <v/>
      </c>
      <c r="Z30" s="34" t="str">
        <f t="shared" si="10"/>
        <v/>
      </c>
      <c r="AA30" s="34" t="str">
        <f t="shared" si="11"/>
        <v/>
      </c>
      <c r="AC30" s="34">
        <v>29</v>
      </c>
      <c r="AD30" s="34" t="str">
        <f t="shared" si="12"/>
        <v/>
      </c>
      <c r="AE30" s="34" t="str">
        <f t="shared" si="13"/>
        <v/>
      </c>
      <c r="AF30" s="34" t="str">
        <f t="shared" si="14"/>
        <v/>
      </c>
      <c r="AG30" s="34" t="str">
        <f t="shared" si="15"/>
        <v/>
      </c>
    </row>
    <row r="31" spans="1:33" x14ac:dyDescent="0.15">
      <c r="A31" s="34" t="str">
        <f>IF(弾種及び使用銃器一覧!A31="","",弾種及び使用銃器一覧!A31)</f>
        <v/>
      </c>
      <c r="B31" s="34" t="str">
        <f>IF(弾種及び使用銃器一覧!B31="","",弾種及び使用銃器一覧!B31)</f>
        <v/>
      </c>
      <c r="C31" s="34" t="str">
        <f>IF(弾種及び使用銃器一覧!C31="","",弾種及び使用銃器一覧!C31)</f>
        <v/>
      </c>
      <c r="D31" s="34" t="str">
        <f t="shared" si="0"/>
        <v/>
      </c>
      <c r="E31" s="34" t="str">
        <f>IF(弾種及び使用銃器一覧!E31="","",弾種及び使用銃器一覧!E31)</f>
        <v/>
      </c>
      <c r="F31" s="34" t="str">
        <f>IF(弾種及び使用銃器一覧!F31="","",弾種及び使用銃器一覧!F31)</f>
        <v/>
      </c>
      <c r="G31" s="34" t="str">
        <f>IF(弾種及び使用銃器一覧!G31="","",弾種及び使用銃器一覧!G31)</f>
        <v/>
      </c>
      <c r="H31" s="26"/>
      <c r="I31" s="34" t="str">
        <f>IF(J31="A",COUNTIF($J$2:J31,J31),"")</f>
        <v/>
      </c>
      <c r="J31" s="35" t="str">
        <f t="shared" si="2"/>
        <v/>
      </c>
      <c r="K31" s="34" t="str">
        <f t="shared" si="16"/>
        <v/>
      </c>
      <c r="L31" s="34" t="str">
        <f>IF(M31="A",COUNTIF($M$2:M31,M31),"")</f>
        <v/>
      </c>
      <c r="M31" s="35" t="str">
        <f t="shared" si="3"/>
        <v/>
      </c>
      <c r="N31" s="34" t="str">
        <f t="shared" si="1"/>
        <v/>
      </c>
      <c r="P31" s="34" t="str">
        <f>IF(Q31="A",COUNTIF($Q$2:Q31,Q31),"")</f>
        <v/>
      </c>
      <c r="Q31" s="35" t="str">
        <f t="shared" si="4"/>
        <v/>
      </c>
      <c r="R31" s="34" t="str">
        <f t="shared" si="5"/>
        <v/>
      </c>
      <c r="S31" s="34" t="str">
        <f>IF(T31="A",COUNTIF($T$2:T31,T31),"")</f>
        <v/>
      </c>
      <c r="T31" s="35" t="str">
        <f t="shared" si="6"/>
        <v/>
      </c>
      <c r="U31" s="34" t="str">
        <f t="shared" si="7"/>
        <v/>
      </c>
      <c r="W31" s="34">
        <v>30</v>
      </c>
      <c r="X31" s="34" t="str">
        <f t="shared" si="8"/>
        <v/>
      </c>
      <c r="Y31" s="34" t="str">
        <f t="shared" si="9"/>
        <v/>
      </c>
      <c r="Z31" s="34" t="str">
        <f t="shared" si="10"/>
        <v/>
      </c>
      <c r="AA31" s="34" t="str">
        <f t="shared" si="11"/>
        <v/>
      </c>
      <c r="AC31" s="34">
        <v>30</v>
      </c>
      <c r="AD31" s="34" t="str">
        <f t="shared" si="12"/>
        <v/>
      </c>
      <c r="AE31" s="34" t="str">
        <f t="shared" si="13"/>
        <v/>
      </c>
      <c r="AF31" s="34" t="str">
        <f t="shared" si="14"/>
        <v/>
      </c>
      <c r="AG31" s="34" t="str">
        <f t="shared" si="15"/>
        <v/>
      </c>
    </row>
    <row r="32" spans="1:33" x14ac:dyDescent="0.15">
      <c r="A32" s="34" t="str">
        <f>IF(弾種及び使用銃器一覧!A32="","",弾種及び使用銃器一覧!A32)</f>
        <v/>
      </c>
      <c r="B32" s="34" t="str">
        <f>IF(弾種及び使用銃器一覧!B32="","",弾種及び使用銃器一覧!B32)</f>
        <v/>
      </c>
      <c r="C32" s="34" t="str">
        <f>IF(弾種及び使用銃器一覧!C32="","",弾種及び使用銃器一覧!C32)</f>
        <v/>
      </c>
      <c r="D32" s="34" t="str">
        <f t="shared" si="0"/>
        <v/>
      </c>
      <c r="E32" s="34" t="str">
        <f>IF(弾種及び使用銃器一覧!E32="","",弾種及び使用銃器一覧!E32)</f>
        <v/>
      </c>
      <c r="F32" s="34" t="str">
        <f>IF(弾種及び使用銃器一覧!F32="","",弾種及び使用銃器一覧!F32)</f>
        <v/>
      </c>
      <c r="G32" s="34" t="str">
        <f>IF(弾種及び使用銃器一覧!G32="","",弾種及び使用銃器一覧!G32)</f>
        <v/>
      </c>
      <c r="H32" s="26"/>
      <c r="I32" s="34" t="str">
        <f>IF(J32="A",COUNTIF($J$2:J32,J32),"")</f>
        <v/>
      </c>
      <c r="J32" s="35" t="str">
        <f t="shared" si="2"/>
        <v/>
      </c>
      <c r="K32" s="34" t="str">
        <f t="shared" si="16"/>
        <v/>
      </c>
      <c r="L32" s="34" t="str">
        <f>IF(M32="A",COUNTIF($M$2:M32,M32),"")</f>
        <v/>
      </c>
      <c r="M32" s="35" t="str">
        <f t="shared" si="3"/>
        <v/>
      </c>
      <c r="N32" s="34" t="str">
        <f t="shared" si="1"/>
        <v/>
      </c>
      <c r="P32" s="34" t="str">
        <f>IF(Q32="A",COUNTIF($Q$2:Q32,Q32),"")</f>
        <v/>
      </c>
      <c r="Q32" s="35" t="str">
        <f t="shared" si="4"/>
        <v/>
      </c>
      <c r="R32" s="34" t="str">
        <f t="shared" si="5"/>
        <v/>
      </c>
      <c r="S32" s="34" t="str">
        <f>IF(T32="A",COUNTIF($T$2:T32,T32),"")</f>
        <v/>
      </c>
      <c r="T32" s="35" t="str">
        <f t="shared" si="6"/>
        <v/>
      </c>
      <c r="U32" s="34" t="str">
        <f t="shared" si="7"/>
        <v/>
      </c>
      <c r="W32" s="34">
        <v>31</v>
      </c>
      <c r="X32" s="34" t="str">
        <f t="shared" si="8"/>
        <v/>
      </c>
      <c r="Y32" s="34" t="str">
        <f t="shared" si="9"/>
        <v/>
      </c>
      <c r="Z32" s="34" t="str">
        <f t="shared" si="10"/>
        <v/>
      </c>
      <c r="AA32" s="34" t="str">
        <f t="shared" si="11"/>
        <v/>
      </c>
      <c r="AC32" s="34">
        <v>31</v>
      </c>
      <c r="AD32" s="34" t="str">
        <f t="shared" si="12"/>
        <v/>
      </c>
      <c r="AE32" s="34" t="str">
        <f t="shared" si="13"/>
        <v/>
      </c>
      <c r="AF32" s="34" t="str">
        <f t="shared" si="14"/>
        <v/>
      </c>
      <c r="AG32" s="34" t="str">
        <f t="shared" si="15"/>
        <v/>
      </c>
    </row>
    <row r="33" spans="1:33" x14ac:dyDescent="0.15">
      <c r="A33" s="34" t="str">
        <f>IF(弾種及び使用銃器一覧!A33="","",弾種及び使用銃器一覧!A33)</f>
        <v/>
      </c>
      <c r="B33" s="34" t="str">
        <f>IF(弾種及び使用銃器一覧!B33="","",弾種及び使用銃器一覧!B33)</f>
        <v/>
      </c>
      <c r="C33" s="34" t="str">
        <f>IF(弾種及び使用銃器一覧!C33="","",弾種及び使用銃器一覧!C33)</f>
        <v/>
      </c>
      <c r="D33" s="34" t="str">
        <f t="shared" si="0"/>
        <v/>
      </c>
      <c r="E33" s="34" t="str">
        <f>IF(弾種及び使用銃器一覧!E33="","",弾種及び使用銃器一覧!E33)</f>
        <v/>
      </c>
      <c r="F33" s="34" t="str">
        <f>IF(弾種及び使用銃器一覧!F33="","",弾種及び使用銃器一覧!F33)</f>
        <v/>
      </c>
      <c r="G33" s="34" t="str">
        <f>IF(弾種及び使用銃器一覧!G33="","",弾種及び使用銃器一覧!G33)</f>
        <v/>
      </c>
      <c r="H33" s="26"/>
      <c r="I33" s="34" t="str">
        <f>IF(J33="A",COUNTIF($J$2:J33,J33),"")</f>
        <v/>
      </c>
      <c r="J33" s="35" t="str">
        <f t="shared" si="2"/>
        <v/>
      </c>
      <c r="K33" s="34" t="str">
        <f t="shared" si="16"/>
        <v/>
      </c>
      <c r="L33" s="34" t="str">
        <f>IF(M33="A",COUNTIF($M$2:M33,M33),"")</f>
        <v/>
      </c>
      <c r="M33" s="35" t="str">
        <f t="shared" si="3"/>
        <v/>
      </c>
      <c r="N33" s="34" t="str">
        <f t="shared" si="1"/>
        <v/>
      </c>
      <c r="P33" s="34" t="str">
        <f>IF(Q33="A",COUNTIF($Q$2:Q33,Q33),"")</f>
        <v/>
      </c>
      <c r="Q33" s="35" t="str">
        <f t="shared" si="4"/>
        <v/>
      </c>
      <c r="R33" s="34" t="str">
        <f t="shared" si="5"/>
        <v/>
      </c>
      <c r="S33" s="34" t="str">
        <f>IF(T33="A",COUNTIF($T$2:T33,T33),"")</f>
        <v/>
      </c>
      <c r="T33" s="35" t="str">
        <f t="shared" si="6"/>
        <v/>
      </c>
      <c r="U33" s="34" t="str">
        <f t="shared" si="7"/>
        <v/>
      </c>
      <c r="W33" s="34">
        <v>32</v>
      </c>
      <c r="X33" s="34" t="str">
        <f t="shared" si="8"/>
        <v/>
      </c>
      <c r="Y33" s="34" t="str">
        <f t="shared" si="9"/>
        <v/>
      </c>
      <c r="Z33" s="34" t="str">
        <f t="shared" si="10"/>
        <v/>
      </c>
      <c r="AA33" s="34" t="str">
        <f t="shared" si="11"/>
        <v/>
      </c>
      <c r="AC33" s="34">
        <v>32</v>
      </c>
      <c r="AD33" s="34" t="str">
        <f t="shared" si="12"/>
        <v/>
      </c>
      <c r="AE33" s="34" t="str">
        <f t="shared" si="13"/>
        <v/>
      </c>
      <c r="AF33" s="34" t="str">
        <f t="shared" si="14"/>
        <v/>
      </c>
      <c r="AG33" s="34" t="str">
        <f t="shared" si="15"/>
        <v/>
      </c>
    </row>
    <row r="34" spans="1:33" x14ac:dyDescent="0.15">
      <c r="A34" s="34" t="str">
        <f>IF(弾種及び使用銃器一覧!A34="","",弾種及び使用銃器一覧!A34)</f>
        <v/>
      </c>
      <c r="B34" s="34" t="str">
        <f>IF(弾種及び使用銃器一覧!B34="","",弾種及び使用銃器一覧!B34)</f>
        <v/>
      </c>
      <c r="C34" s="34" t="str">
        <f>IF(弾種及び使用銃器一覧!C34="","",弾種及び使用銃器一覧!C34)</f>
        <v/>
      </c>
      <c r="D34" s="34" t="str">
        <f t="shared" si="0"/>
        <v/>
      </c>
      <c r="E34" s="34" t="str">
        <f>IF(弾種及び使用銃器一覧!E34="","",弾種及び使用銃器一覧!E34)</f>
        <v/>
      </c>
      <c r="F34" s="34" t="str">
        <f>IF(弾種及び使用銃器一覧!F34="","",弾種及び使用銃器一覧!F34)</f>
        <v/>
      </c>
      <c r="G34" s="34" t="str">
        <f>IF(弾種及び使用銃器一覧!G34="","",弾種及び使用銃器一覧!G34)</f>
        <v/>
      </c>
      <c r="H34" s="26"/>
      <c r="I34" s="34" t="str">
        <f>IF(J34="A",COUNTIF($J$2:J34,J34),"")</f>
        <v/>
      </c>
      <c r="J34" s="35" t="str">
        <f t="shared" si="2"/>
        <v/>
      </c>
      <c r="K34" s="34" t="str">
        <f t="shared" si="16"/>
        <v/>
      </c>
      <c r="L34" s="34" t="str">
        <f>IF(M34="A",COUNTIF($M$2:M34,M34),"")</f>
        <v/>
      </c>
      <c r="M34" s="35" t="str">
        <f t="shared" si="3"/>
        <v/>
      </c>
      <c r="N34" s="34" t="str">
        <f t="shared" ref="N34:N61" si="17">IF($K$1=E34,F34,"")</f>
        <v/>
      </c>
      <c r="P34" s="34" t="str">
        <f>IF(Q34="A",COUNTIF($Q$2:Q34,Q34),"")</f>
        <v/>
      </c>
      <c r="Q34" s="35" t="str">
        <f t="shared" si="4"/>
        <v/>
      </c>
      <c r="R34" s="34" t="str">
        <f t="shared" si="5"/>
        <v/>
      </c>
      <c r="S34" s="34" t="str">
        <f>IF(T34="A",COUNTIF($T$2:T34,T34),"")</f>
        <v/>
      </c>
      <c r="T34" s="35" t="str">
        <f t="shared" si="6"/>
        <v/>
      </c>
      <c r="U34" s="34" t="str">
        <f t="shared" si="7"/>
        <v/>
      </c>
      <c r="W34" s="34">
        <v>33</v>
      </c>
      <c r="X34" s="34" t="str">
        <f t="shared" si="8"/>
        <v/>
      </c>
      <c r="Y34" s="34" t="str">
        <f t="shared" si="9"/>
        <v/>
      </c>
      <c r="Z34" s="34" t="str">
        <f t="shared" si="10"/>
        <v/>
      </c>
      <c r="AA34" s="34" t="str">
        <f t="shared" si="11"/>
        <v/>
      </c>
      <c r="AC34" s="34">
        <v>33</v>
      </c>
      <c r="AD34" s="34" t="str">
        <f t="shared" si="12"/>
        <v/>
      </c>
      <c r="AE34" s="34" t="str">
        <f t="shared" si="13"/>
        <v/>
      </c>
      <c r="AF34" s="34" t="str">
        <f t="shared" si="14"/>
        <v/>
      </c>
      <c r="AG34" s="34" t="str">
        <f t="shared" si="15"/>
        <v/>
      </c>
    </row>
    <row r="35" spans="1:33" x14ac:dyDescent="0.15">
      <c r="A35" s="34" t="str">
        <f>IF(弾種及び使用銃器一覧!A35="","",弾種及び使用銃器一覧!A35)</f>
        <v/>
      </c>
      <c r="B35" s="34" t="str">
        <f>IF(弾種及び使用銃器一覧!B35="","",弾種及び使用銃器一覧!B35)</f>
        <v/>
      </c>
      <c r="C35" s="34" t="str">
        <f>IF(弾種及び使用銃器一覧!C35="","",弾種及び使用銃器一覧!C35)</f>
        <v/>
      </c>
      <c r="D35" s="34" t="str">
        <f t="shared" si="0"/>
        <v/>
      </c>
      <c r="E35" s="34" t="str">
        <f>IF(弾種及び使用銃器一覧!E35="","",弾種及び使用銃器一覧!E35)</f>
        <v/>
      </c>
      <c r="F35" s="34" t="str">
        <f>IF(弾種及び使用銃器一覧!F35="","",弾種及び使用銃器一覧!F35)</f>
        <v/>
      </c>
      <c r="G35" s="34" t="str">
        <f>IF(弾種及び使用銃器一覧!G35="","",弾種及び使用銃器一覧!G35)</f>
        <v/>
      </c>
      <c r="H35" s="26"/>
      <c r="I35" s="34" t="str">
        <f>IF(J35="A",COUNTIF($J$2:J35,J35),"")</f>
        <v/>
      </c>
      <c r="J35" s="35" t="str">
        <f t="shared" si="2"/>
        <v/>
      </c>
      <c r="K35" s="34" t="str">
        <f t="shared" si="16"/>
        <v/>
      </c>
      <c r="L35" s="34" t="str">
        <f>IF(M35="A",COUNTIF($M$2:M35,M35),"")</f>
        <v/>
      </c>
      <c r="M35" s="35" t="str">
        <f t="shared" si="3"/>
        <v/>
      </c>
      <c r="N35" s="34" t="str">
        <f t="shared" si="17"/>
        <v/>
      </c>
      <c r="P35" s="34" t="str">
        <f>IF(Q35="A",COUNTIF($Q$2:Q35,Q35),"")</f>
        <v/>
      </c>
      <c r="Q35" s="35" t="str">
        <f t="shared" si="4"/>
        <v/>
      </c>
      <c r="R35" s="34" t="str">
        <f t="shared" si="5"/>
        <v/>
      </c>
      <c r="S35" s="34" t="str">
        <f>IF(T35="A",COUNTIF($T$2:T35,T35),"")</f>
        <v/>
      </c>
      <c r="T35" s="35" t="str">
        <f t="shared" si="6"/>
        <v/>
      </c>
      <c r="U35" s="34" t="str">
        <f t="shared" si="7"/>
        <v/>
      </c>
      <c r="W35" s="34">
        <v>34</v>
      </c>
      <c r="X35" s="34" t="str">
        <f t="shared" si="8"/>
        <v/>
      </c>
      <c r="Y35" s="34" t="str">
        <f t="shared" si="9"/>
        <v/>
      </c>
      <c r="Z35" s="34" t="str">
        <f t="shared" si="10"/>
        <v/>
      </c>
      <c r="AA35" s="34" t="str">
        <f t="shared" si="11"/>
        <v/>
      </c>
      <c r="AC35" s="34">
        <v>34</v>
      </c>
      <c r="AD35" s="34" t="str">
        <f t="shared" si="12"/>
        <v/>
      </c>
      <c r="AE35" s="34" t="str">
        <f t="shared" si="13"/>
        <v/>
      </c>
      <c r="AF35" s="34" t="str">
        <f t="shared" si="14"/>
        <v/>
      </c>
      <c r="AG35" s="34" t="str">
        <f t="shared" si="15"/>
        <v/>
      </c>
    </row>
    <row r="36" spans="1:33" x14ac:dyDescent="0.15">
      <c r="A36" s="34" t="str">
        <f>IF(弾種及び使用銃器一覧!A36="","",弾種及び使用銃器一覧!A36)</f>
        <v/>
      </c>
      <c r="B36" s="34" t="str">
        <f>IF(弾種及び使用銃器一覧!B36="","",弾種及び使用銃器一覧!B36)</f>
        <v/>
      </c>
      <c r="C36" s="34" t="str">
        <f>IF(弾種及び使用銃器一覧!C36="","",弾種及び使用銃器一覧!C36)</f>
        <v/>
      </c>
      <c r="D36" s="34" t="str">
        <f t="shared" si="0"/>
        <v/>
      </c>
      <c r="E36" s="34" t="str">
        <f>IF(弾種及び使用銃器一覧!E36="","",弾種及び使用銃器一覧!E36)</f>
        <v/>
      </c>
      <c r="F36" s="34" t="str">
        <f>IF(弾種及び使用銃器一覧!F36="","",弾種及び使用銃器一覧!F36)</f>
        <v/>
      </c>
      <c r="G36" s="34" t="str">
        <f>IF(弾種及び使用銃器一覧!G36="","",弾種及び使用銃器一覧!G36)</f>
        <v/>
      </c>
      <c r="H36" s="26"/>
      <c r="I36" s="34" t="str">
        <f>IF(J36="A",COUNTIF($J$2:J36,J36),"")</f>
        <v/>
      </c>
      <c r="J36" s="35" t="str">
        <f t="shared" si="2"/>
        <v/>
      </c>
      <c r="K36" s="34" t="str">
        <f t="shared" si="16"/>
        <v/>
      </c>
      <c r="L36" s="34" t="str">
        <f>IF(M36="A",COUNTIF($M$2:M36,M36),"")</f>
        <v/>
      </c>
      <c r="M36" s="35" t="str">
        <f t="shared" si="3"/>
        <v/>
      </c>
      <c r="N36" s="34" t="str">
        <f t="shared" si="17"/>
        <v/>
      </c>
      <c r="P36" s="34" t="str">
        <f>IF(Q36="A",COUNTIF($Q$2:Q36,Q36),"")</f>
        <v/>
      </c>
      <c r="Q36" s="35" t="str">
        <f t="shared" si="4"/>
        <v/>
      </c>
      <c r="R36" s="34" t="str">
        <f t="shared" si="5"/>
        <v/>
      </c>
      <c r="S36" s="34" t="str">
        <f>IF(T36="A",COUNTIF($T$2:T36,T36),"")</f>
        <v/>
      </c>
      <c r="T36" s="35" t="str">
        <f t="shared" si="6"/>
        <v/>
      </c>
      <c r="U36" s="34" t="str">
        <f t="shared" si="7"/>
        <v/>
      </c>
      <c r="W36" s="34">
        <v>35</v>
      </c>
      <c r="X36" s="34" t="str">
        <f t="shared" si="8"/>
        <v/>
      </c>
      <c r="Y36" s="34" t="str">
        <f t="shared" si="9"/>
        <v/>
      </c>
      <c r="Z36" s="34" t="str">
        <f t="shared" si="10"/>
        <v/>
      </c>
      <c r="AA36" s="34" t="str">
        <f t="shared" si="11"/>
        <v/>
      </c>
      <c r="AC36" s="34">
        <v>35</v>
      </c>
      <c r="AD36" s="34" t="str">
        <f t="shared" si="12"/>
        <v/>
      </c>
      <c r="AE36" s="34" t="str">
        <f t="shared" si="13"/>
        <v/>
      </c>
      <c r="AF36" s="34" t="str">
        <f t="shared" si="14"/>
        <v/>
      </c>
      <c r="AG36" s="34" t="str">
        <f t="shared" si="15"/>
        <v/>
      </c>
    </row>
    <row r="37" spans="1:33" x14ac:dyDescent="0.15">
      <c r="A37" s="34" t="str">
        <f>IF(弾種及び使用銃器一覧!A37="","",弾種及び使用銃器一覧!A37)</f>
        <v/>
      </c>
      <c r="B37" s="34" t="str">
        <f>IF(弾種及び使用銃器一覧!B37="","",弾種及び使用銃器一覧!B37)</f>
        <v/>
      </c>
      <c r="C37" s="34" t="str">
        <f>IF(弾種及び使用銃器一覧!C37="","",弾種及び使用銃器一覧!C37)</f>
        <v/>
      </c>
      <c r="D37" s="34" t="str">
        <f t="shared" si="0"/>
        <v/>
      </c>
      <c r="E37" s="34" t="str">
        <f>IF(弾種及び使用銃器一覧!E37="","",弾種及び使用銃器一覧!E37)</f>
        <v/>
      </c>
      <c r="F37" s="34" t="str">
        <f>IF(弾種及び使用銃器一覧!F37="","",弾種及び使用銃器一覧!F37)</f>
        <v/>
      </c>
      <c r="G37" s="34" t="str">
        <f>IF(弾種及び使用銃器一覧!G37="","",弾種及び使用銃器一覧!G37)</f>
        <v/>
      </c>
      <c r="H37" s="26"/>
      <c r="I37" s="34" t="str">
        <f>IF(J37="A",COUNTIF($J$2:J37,J37),"")</f>
        <v/>
      </c>
      <c r="J37" s="35" t="str">
        <f t="shared" si="2"/>
        <v/>
      </c>
      <c r="K37" s="34" t="str">
        <f t="shared" si="16"/>
        <v/>
      </c>
      <c r="L37" s="34" t="str">
        <f>IF(M37="A",COUNTIF($M$2:M37,M37),"")</f>
        <v/>
      </c>
      <c r="M37" s="35" t="str">
        <f t="shared" si="3"/>
        <v/>
      </c>
      <c r="N37" s="34" t="str">
        <f t="shared" si="17"/>
        <v/>
      </c>
      <c r="P37" s="34" t="str">
        <f>IF(Q37="A",COUNTIF($Q$2:Q37,Q37),"")</f>
        <v/>
      </c>
      <c r="Q37" s="35" t="str">
        <f t="shared" si="4"/>
        <v/>
      </c>
      <c r="R37" s="34" t="str">
        <f t="shared" si="5"/>
        <v/>
      </c>
      <c r="S37" s="34" t="str">
        <f>IF(T37="A",COUNTIF($T$2:T37,T37),"")</f>
        <v/>
      </c>
      <c r="T37" s="35" t="str">
        <f t="shared" si="6"/>
        <v/>
      </c>
      <c r="U37" s="34" t="str">
        <f t="shared" si="7"/>
        <v/>
      </c>
      <c r="W37" s="34">
        <v>36</v>
      </c>
      <c r="X37" s="34" t="str">
        <f t="shared" si="8"/>
        <v/>
      </c>
      <c r="Y37" s="34" t="str">
        <f t="shared" si="9"/>
        <v/>
      </c>
      <c r="Z37" s="34" t="str">
        <f t="shared" si="10"/>
        <v/>
      </c>
      <c r="AA37" s="34" t="str">
        <f t="shared" si="11"/>
        <v/>
      </c>
      <c r="AC37" s="34">
        <v>36</v>
      </c>
      <c r="AD37" s="34" t="str">
        <f t="shared" si="12"/>
        <v/>
      </c>
      <c r="AE37" s="34" t="str">
        <f t="shared" si="13"/>
        <v/>
      </c>
      <c r="AF37" s="34" t="str">
        <f t="shared" si="14"/>
        <v/>
      </c>
      <c r="AG37" s="34" t="str">
        <f t="shared" si="15"/>
        <v/>
      </c>
    </row>
    <row r="38" spans="1:33" x14ac:dyDescent="0.15">
      <c r="A38" s="34" t="str">
        <f>IF(弾種及び使用銃器一覧!A38="","",弾種及び使用銃器一覧!A38)</f>
        <v/>
      </c>
      <c r="B38" s="34" t="str">
        <f>IF(弾種及び使用銃器一覧!B38="","",弾種及び使用銃器一覧!B38)</f>
        <v/>
      </c>
      <c r="C38" s="34" t="str">
        <f>IF(弾種及び使用銃器一覧!C38="","",弾種及び使用銃器一覧!C38)</f>
        <v/>
      </c>
      <c r="D38" s="34" t="str">
        <f t="shared" si="0"/>
        <v/>
      </c>
      <c r="E38" s="34" t="str">
        <f>IF(弾種及び使用銃器一覧!E38="","",弾種及び使用銃器一覧!E38)</f>
        <v/>
      </c>
      <c r="F38" s="34" t="str">
        <f>IF(弾種及び使用銃器一覧!F38="","",弾種及び使用銃器一覧!F38)</f>
        <v/>
      </c>
      <c r="G38" s="34" t="str">
        <f>IF(弾種及び使用銃器一覧!G38="","",弾種及び使用銃器一覧!G38)</f>
        <v/>
      </c>
      <c r="H38" s="26"/>
      <c r="I38" s="34" t="str">
        <f>IF(J38="A",COUNTIF($J$2:J38,J38),"")</f>
        <v/>
      </c>
      <c r="J38" s="35" t="str">
        <f t="shared" si="2"/>
        <v/>
      </c>
      <c r="K38" s="34" t="str">
        <f t="shared" si="16"/>
        <v/>
      </c>
      <c r="L38" s="34" t="str">
        <f>IF(M38="A",COUNTIF($M$2:M38,M38),"")</f>
        <v/>
      </c>
      <c r="M38" s="35" t="str">
        <f t="shared" si="3"/>
        <v/>
      </c>
      <c r="N38" s="34" t="str">
        <f t="shared" si="17"/>
        <v/>
      </c>
      <c r="P38" s="34" t="str">
        <f>IF(Q38="A",COUNTIF($Q$2:Q38,Q38),"")</f>
        <v/>
      </c>
      <c r="Q38" s="35" t="str">
        <f t="shared" si="4"/>
        <v/>
      </c>
      <c r="R38" s="34" t="str">
        <f t="shared" si="5"/>
        <v/>
      </c>
      <c r="S38" s="34" t="str">
        <f>IF(T38="A",COUNTIF($T$2:T38,T38),"")</f>
        <v/>
      </c>
      <c r="T38" s="35" t="str">
        <f t="shared" si="6"/>
        <v/>
      </c>
      <c r="U38" s="34" t="str">
        <f t="shared" si="7"/>
        <v/>
      </c>
      <c r="W38" s="34">
        <v>37</v>
      </c>
      <c r="X38" s="34" t="str">
        <f t="shared" si="8"/>
        <v/>
      </c>
      <c r="Y38" s="34" t="str">
        <f t="shared" si="9"/>
        <v/>
      </c>
      <c r="Z38" s="34" t="str">
        <f t="shared" si="10"/>
        <v/>
      </c>
      <c r="AA38" s="34" t="str">
        <f t="shared" si="11"/>
        <v/>
      </c>
      <c r="AC38" s="34">
        <v>37</v>
      </c>
      <c r="AD38" s="34" t="str">
        <f t="shared" si="12"/>
        <v/>
      </c>
      <c r="AE38" s="34" t="str">
        <f t="shared" si="13"/>
        <v/>
      </c>
      <c r="AF38" s="34" t="str">
        <f t="shared" si="14"/>
        <v/>
      </c>
      <c r="AG38" s="34" t="str">
        <f t="shared" si="15"/>
        <v/>
      </c>
    </row>
    <row r="39" spans="1:33" x14ac:dyDescent="0.15">
      <c r="A39" s="34" t="str">
        <f>IF(弾種及び使用銃器一覧!A39="","",弾種及び使用銃器一覧!A39)</f>
        <v/>
      </c>
      <c r="B39" s="34" t="str">
        <f>IF(弾種及び使用銃器一覧!B39="","",弾種及び使用銃器一覧!B39)</f>
        <v/>
      </c>
      <c r="C39" s="34" t="str">
        <f>IF(弾種及び使用銃器一覧!C39="","",弾種及び使用銃器一覧!C39)</f>
        <v/>
      </c>
      <c r="D39" s="34" t="str">
        <f t="shared" si="0"/>
        <v/>
      </c>
      <c r="E39" s="34" t="str">
        <f>IF(弾種及び使用銃器一覧!E39="","",弾種及び使用銃器一覧!E39)</f>
        <v/>
      </c>
      <c r="F39" s="34" t="str">
        <f>IF(弾種及び使用銃器一覧!F39="","",弾種及び使用銃器一覧!F39)</f>
        <v/>
      </c>
      <c r="G39" s="34" t="str">
        <f>IF(弾種及び使用銃器一覧!G39="","",弾種及び使用銃器一覧!G39)</f>
        <v/>
      </c>
      <c r="H39" s="26"/>
      <c r="I39" s="34" t="str">
        <f>IF(J39="A",COUNTIF($J$2:J39,J39),"")</f>
        <v/>
      </c>
      <c r="J39" s="35" t="str">
        <f t="shared" si="2"/>
        <v/>
      </c>
      <c r="K39" s="34" t="str">
        <f t="shared" si="16"/>
        <v/>
      </c>
      <c r="L39" s="34" t="str">
        <f>IF(M39="A",COUNTIF($M$2:M39,M39),"")</f>
        <v/>
      </c>
      <c r="M39" s="35" t="str">
        <f t="shared" si="3"/>
        <v/>
      </c>
      <c r="N39" s="34" t="str">
        <f t="shared" si="17"/>
        <v/>
      </c>
      <c r="P39" s="34" t="str">
        <f>IF(Q39="A",COUNTIF($Q$2:Q39,Q39),"")</f>
        <v/>
      </c>
      <c r="Q39" s="35" t="str">
        <f t="shared" si="4"/>
        <v/>
      </c>
      <c r="R39" s="34" t="str">
        <f t="shared" si="5"/>
        <v/>
      </c>
      <c r="S39" s="34" t="str">
        <f>IF(T39="A",COUNTIF($T$2:T39,T39),"")</f>
        <v/>
      </c>
      <c r="T39" s="35" t="str">
        <f t="shared" si="6"/>
        <v/>
      </c>
      <c r="U39" s="34" t="str">
        <f t="shared" si="7"/>
        <v/>
      </c>
      <c r="W39" s="34">
        <v>38</v>
      </c>
      <c r="X39" s="34" t="str">
        <f t="shared" si="8"/>
        <v/>
      </c>
      <c r="Y39" s="34" t="str">
        <f t="shared" si="9"/>
        <v/>
      </c>
      <c r="Z39" s="34" t="str">
        <f t="shared" si="10"/>
        <v/>
      </c>
      <c r="AA39" s="34" t="str">
        <f t="shared" si="11"/>
        <v/>
      </c>
      <c r="AC39" s="34">
        <v>38</v>
      </c>
      <c r="AD39" s="34" t="str">
        <f t="shared" si="12"/>
        <v/>
      </c>
      <c r="AE39" s="34" t="str">
        <f t="shared" si="13"/>
        <v/>
      </c>
      <c r="AF39" s="34" t="str">
        <f t="shared" si="14"/>
        <v/>
      </c>
      <c r="AG39" s="34" t="str">
        <f t="shared" si="15"/>
        <v/>
      </c>
    </row>
    <row r="40" spans="1:33" x14ac:dyDescent="0.15">
      <c r="A40" s="34" t="str">
        <f>IF(弾種及び使用銃器一覧!A40="","",弾種及び使用銃器一覧!A40)</f>
        <v/>
      </c>
      <c r="B40" s="34" t="str">
        <f>IF(弾種及び使用銃器一覧!B40="","",弾種及び使用銃器一覧!B40)</f>
        <v/>
      </c>
      <c r="C40" s="34" t="str">
        <f>IF(弾種及び使用銃器一覧!C40="","",弾種及び使用銃器一覧!C40)</f>
        <v/>
      </c>
      <c r="D40" s="34" t="str">
        <f t="shared" si="0"/>
        <v/>
      </c>
      <c r="E40" s="34" t="str">
        <f>IF(弾種及び使用銃器一覧!E40="","",弾種及び使用銃器一覧!E40)</f>
        <v/>
      </c>
      <c r="F40" s="34" t="str">
        <f>IF(弾種及び使用銃器一覧!F40="","",弾種及び使用銃器一覧!F40)</f>
        <v/>
      </c>
      <c r="G40" s="34" t="str">
        <f>IF(弾種及び使用銃器一覧!G40="","",弾種及び使用銃器一覧!G40)</f>
        <v/>
      </c>
      <c r="H40" s="26"/>
      <c r="I40" s="34" t="str">
        <f>IF(J40="A",COUNTIF($J$2:J40,J40),"")</f>
        <v/>
      </c>
      <c r="J40" s="35" t="str">
        <f t="shared" si="2"/>
        <v/>
      </c>
      <c r="K40" s="34" t="str">
        <f t="shared" si="16"/>
        <v/>
      </c>
      <c r="L40" s="34" t="str">
        <f>IF(M40="A",COUNTIF($M$2:M40,M40),"")</f>
        <v/>
      </c>
      <c r="M40" s="35" t="str">
        <f t="shared" si="3"/>
        <v/>
      </c>
      <c r="N40" s="34" t="str">
        <f t="shared" si="17"/>
        <v/>
      </c>
      <c r="P40" s="34" t="str">
        <f>IF(Q40="A",COUNTIF($Q$2:Q40,Q40),"")</f>
        <v/>
      </c>
      <c r="Q40" s="35" t="str">
        <f t="shared" si="4"/>
        <v/>
      </c>
      <c r="R40" s="34" t="str">
        <f t="shared" si="5"/>
        <v/>
      </c>
      <c r="S40" s="34" t="str">
        <f>IF(T40="A",COUNTIF($T$2:T40,T40),"")</f>
        <v/>
      </c>
      <c r="T40" s="35" t="str">
        <f t="shared" si="6"/>
        <v/>
      </c>
      <c r="U40" s="34" t="str">
        <f t="shared" si="7"/>
        <v/>
      </c>
      <c r="W40" s="34">
        <v>39</v>
      </c>
      <c r="X40" s="34" t="str">
        <f t="shared" si="8"/>
        <v/>
      </c>
      <c r="Y40" s="34" t="str">
        <f t="shared" si="9"/>
        <v/>
      </c>
      <c r="Z40" s="34" t="str">
        <f t="shared" si="10"/>
        <v/>
      </c>
      <c r="AA40" s="34" t="str">
        <f t="shared" si="11"/>
        <v/>
      </c>
      <c r="AC40" s="34">
        <v>39</v>
      </c>
      <c r="AD40" s="34" t="str">
        <f t="shared" si="12"/>
        <v/>
      </c>
      <c r="AE40" s="34" t="str">
        <f t="shared" si="13"/>
        <v/>
      </c>
      <c r="AF40" s="34" t="str">
        <f t="shared" si="14"/>
        <v/>
      </c>
      <c r="AG40" s="34" t="str">
        <f t="shared" si="15"/>
        <v/>
      </c>
    </row>
    <row r="41" spans="1:33" x14ac:dyDescent="0.15">
      <c r="A41" s="34" t="str">
        <f>IF(弾種及び使用銃器一覧!A41="","",弾種及び使用銃器一覧!A41)</f>
        <v/>
      </c>
      <c r="B41" s="34" t="str">
        <f>IF(弾種及び使用銃器一覧!B41="","",弾種及び使用銃器一覧!B41)</f>
        <v/>
      </c>
      <c r="C41" s="34" t="str">
        <f>IF(弾種及び使用銃器一覧!C41="","",弾種及び使用銃器一覧!C41)</f>
        <v/>
      </c>
      <c r="D41" s="34" t="str">
        <f t="shared" si="0"/>
        <v/>
      </c>
      <c r="E41" s="34" t="str">
        <f>IF(弾種及び使用銃器一覧!E41="","",弾種及び使用銃器一覧!E41)</f>
        <v/>
      </c>
      <c r="F41" s="34" t="str">
        <f>IF(弾種及び使用銃器一覧!F41="","",弾種及び使用銃器一覧!F41)</f>
        <v/>
      </c>
      <c r="G41" s="34" t="str">
        <f>IF(弾種及び使用銃器一覧!G41="","",弾種及び使用銃器一覧!G41)</f>
        <v/>
      </c>
      <c r="H41" s="26"/>
      <c r="I41" s="34" t="str">
        <f>IF(J41="A",COUNTIF($J$2:J41,J41),"")</f>
        <v/>
      </c>
      <c r="J41" s="35" t="str">
        <f t="shared" si="2"/>
        <v/>
      </c>
      <c r="K41" s="34" t="str">
        <f t="shared" si="16"/>
        <v/>
      </c>
      <c r="L41" s="34" t="str">
        <f>IF(M41="A",COUNTIF($M$2:M41,M41),"")</f>
        <v/>
      </c>
      <c r="M41" s="35" t="str">
        <f t="shared" si="3"/>
        <v/>
      </c>
      <c r="N41" s="34" t="str">
        <f t="shared" si="17"/>
        <v/>
      </c>
      <c r="P41" s="34" t="str">
        <f>IF(Q41="A",COUNTIF($Q$2:Q41,Q41),"")</f>
        <v/>
      </c>
      <c r="Q41" s="35" t="str">
        <f t="shared" si="4"/>
        <v/>
      </c>
      <c r="R41" s="34" t="str">
        <f t="shared" si="5"/>
        <v/>
      </c>
      <c r="S41" s="34" t="str">
        <f>IF(T41="A",COUNTIF($T$2:T41,T41),"")</f>
        <v/>
      </c>
      <c r="T41" s="35" t="str">
        <f t="shared" si="6"/>
        <v/>
      </c>
      <c r="U41" s="34" t="str">
        <f t="shared" si="7"/>
        <v/>
      </c>
      <c r="W41" s="34">
        <v>40</v>
      </c>
      <c r="X41" s="34" t="str">
        <f t="shared" si="8"/>
        <v/>
      </c>
      <c r="Y41" s="34" t="str">
        <f t="shared" si="9"/>
        <v/>
      </c>
      <c r="Z41" s="34" t="str">
        <f t="shared" si="10"/>
        <v/>
      </c>
      <c r="AA41" s="34" t="str">
        <f t="shared" si="11"/>
        <v/>
      </c>
      <c r="AC41" s="34">
        <v>40</v>
      </c>
      <c r="AD41" s="34" t="str">
        <f t="shared" si="12"/>
        <v/>
      </c>
      <c r="AE41" s="34" t="str">
        <f t="shared" si="13"/>
        <v/>
      </c>
      <c r="AF41" s="34" t="str">
        <f t="shared" si="14"/>
        <v/>
      </c>
      <c r="AG41" s="34" t="str">
        <f t="shared" si="15"/>
        <v/>
      </c>
    </row>
    <row r="42" spans="1:33" x14ac:dyDescent="0.15">
      <c r="A42" s="34" t="str">
        <f>IF(弾種及び使用銃器一覧!A42="","",弾種及び使用銃器一覧!A42)</f>
        <v/>
      </c>
      <c r="B42" s="34" t="str">
        <f>IF(弾種及び使用銃器一覧!B42="","",弾種及び使用銃器一覧!B42)</f>
        <v/>
      </c>
      <c r="C42" s="34" t="str">
        <f>IF(弾種及び使用銃器一覧!C42="","",弾種及び使用銃器一覧!C42)</f>
        <v/>
      </c>
      <c r="D42" s="34" t="str">
        <f t="shared" si="0"/>
        <v/>
      </c>
      <c r="E42" s="34" t="str">
        <f>IF(弾種及び使用銃器一覧!E42="","",弾種及び使用銃器一覧!E42)</f>
        <v/>
      </c>
      <c r="F42" s="34" t="str">
        <f>IF(弾種及び使用銃器一覧!F42="","",弾種及び使用銃器一覧!F42)</f>
        <v/>
      </c>
      <c r="G42" s="34" t="str">
        <f>IF(弾種及び使用銃器一覧!G42="","",弾種及び使用銃器一覧!G42)</f>
        <v/>
      </c>
      <c r="H42" s="26"/>
      <c r="I42" s="34" t="str">
        <f>IF(J42="A",COUNTIF($J$2:J42,J42),"")</f>
        <v/>
      </c>
      <c r="J42" s="35" t="str">
        <f t="shared" si="2"/>
        <v/>
      </c>
      <c r="K42" s="34" t="str">
        <f t="shared" si="16"/>
        <v/>
      </c>
      <c r="L42" s="34" t="str">
        <f>IF(M42="A",COUNTIF($M$2:M42,M42),"")</f>
        <v/>
      </c>
      <c r="M42" s="35" t="str">
        <f t="shared" si="3"/>
        <v/>
      </c>
      <c r="N42" s="34" t="str">
        <f t="shared" si="17"/>
        <v/>
      </c>
      <c r="P42" s="34" t="str">
        <f>IF(Q42="A",COUNTIF($Q$2:Q42,Q42),"")</f>
        <v/>
      </c>
      <c r="Q42" s="35" t="str">
        <f t="shared" si="4"/>
        <v/>
      </c>
      <c r="R42" s="34" t="str">
        <f t="shared" si="5"/>
        <v/>
      </c>
      <c r="S42" s="34" t="str">
        <f>IF(T42="A",COUNTIF($T$2:T42,T42),"")</f>
        <v/>
      </c>
      <c r="T42" s="35" t="str">
        <f t="shared" si="6"/>
        <v/>
      </c>
      <c r="U42" s="34" t="str">
        <f t="shared" si="7"/>
        <v/>
      </c>
      <c r="W42" s="34">
        <v>41</v>
      </c>
      <c r="X42" s="34" t="str">
        <f t="shared" si="8"/>
        <v/>
      </c>
      <c r="Y42" s="34" t="str">
        <f t="shared" si="9"/>
        <v/>
      </c>
      <c r="Z42" s="34" t="str">
        <f t="shared" si="10"/>
        <v/>
      </c>
      <c r="AA42" s="34" t="str">
        <f t="shared" si="11"/>
        <v/>
      </c>
      <c r="AC42" s="34">
        <v>41</v>
      </c>
      <c r="AD42" s="34" t="str">
        <f t="shared" si="12"/>
        <v/>
      </c>
      <c r="AE42" s="34" t="str">
        <f t="shared" si="13"/>
        <v/>
      </c>
      <c r="AF42" s="34" t="str">
        <f t="shared" si="14"/>
        <v/>
      </c>
      <c r="AG42" s="34" t="str">
        <f t="shared" si="15"/>
        <v/>
      </c>
    </row>
    <row r="43" spans="1:33" x14ac:dyDescent="0.15">
      <c r="A43" s="34" t="str">
        <f>IF(弾種及び使用銃器一覧!A43="","",弾種及び使用銃器一覧!A43)</f>
        <v/>
      </c>
      <c r="B43" s="34" t="str">
        <f>IF(弾種及び使用銃器一覧!B43="","",弾種及び使用銃器一覧!B43)</f>
        <v/>
      </c>
      <c r="C43" s="34" t="str">
        <f>IF(弾種及び使用銃器一覧!C43="","",弾種及び使用銃器一覧!C43)</f>
        <v/>
      </c>
      <c r="D43" s="34" t="str">
        <f t="shared" si="0"/>
        <v/>
      </c>
      <c r="E43" s="34" t="str">
        <f>IF(弾種及び使用銃器一覧!E43="","",弾種及び使用銃器一覧!E43)</f>
        <v/>
      </c>
      <c r="F43" s="34" t="str">
        <f>IF(弾種及び使用銃器一覧!F43="","",弾種及び使用銃器一覧!F43)</f>
        <v/>
      </c>
      <c r="G43" s="34" t="str">
        <f>IF(弾種及び使用銃器一覧!G43="","",弾種及び使用銃器一覧!G43)</f>
        <v/>
      </c>
      <c r="H43" s="26"/>
      <c r="I43" s="34" t="str">
        <f>IF(J43="A",COUNTIF($J$2:J43,J43),"")</f>
        <v/>
      </c>
      <c r="J43" s="35" t="str">
        <f t="shared" si="2"/>
        <v/>
      </c>
      <c r="K43" s="34" t="str">
        <f t="shared" si="16"/>
        <v/>
      </c>
      <c r="L43" s="34" t="str">
        <f>IF(M43="A",COUNTIF($M$2:M43,M43),"")</f>
        <v/>
      </c>
      <c r="M43" s="35" t="str">
        <f t="shared" si="3"/>
        <v/>
      </c>
      <c r="N43" s="34" t="str">
        <f t="shared" si="17"/>
        <v/>
      </c>
      <c r="P43" s="34" t="str">
        <f>IF(Q43="A",COUNTIF($Q$2:Q43,Q43),"")</f>
        <v/>
      </c>
      <c r="Q43" s="35" t="str">
        <f t="shared" si="4"/>
        <v/>
      </c>
      <c r="R43" s="34" t="str">
        <f t="shared" si="5"/>
        <v/>
      </c>
      <c r="S43" s="34" t="str">
        <f>IF(T43="A",COUNTIF($T$2:T43,T43),"")</f>
        <v/>
      </c>
      <c r="T43" s="35" t="str">
        <f t="shared" si="6"/>
        <v/>
      </c>
      <c r="U43" s="34" t="str">
        <f t="shared" si="7"/>
        <v/>
      </c>
      <c r="W43" s="34">
        <v>42</v>
      </c>
      <c r="X43" s="34" t="str">
        <f t="shared" si="8"/>
        <v/>
      </c>
      <c r="Y43" s="34" t="str">
        <f t="shared" si="9"/>
        <v/>
      </c>
      <c r="Z43" s="34" t="str">
        <f t="shared" si="10"/>
        <v/>
      </c>
      <c r="AA43" s="34" t="str">
        <f t="shared" si="11"/>
        <v/>
      </c>
      <c r="AC43" s="34">
        <v>42</v>
      </c>
      <c r="AD43" s="34" t="str">
        <f t="shared" si="12"/>
        <v/>
      </c>
      <c r="AE43" s="34" t="str">
        <f t="shared" si="13"/>
        <v/>
      </c>
      <c r="AF43" s="34" t="str">
        <f t="shared" si="14"/>
        <v/>
      </c>
      <c r="AG43" s="34" t="str">
        <f t="shared" si="15"/>
        <v/>
      </c>
    </row>
    <row r="44" spans="1:33" x14ac:dyDescent="0.15">
      <c r="A44" s="34" t="str">
        <f>IF(弾種及び使用銃器一覧!A44="","",弾種及び使用銃器一覧!A44)</f>
        <v/>
      </c>
      <c r="B44" s="34" t="str">
        <f>IF(弾種及び使用銃器一覧!B44="","",弾種及び使用銃器一覧!B44)</f>
        <v/>
      </c>
      <c r="C44" s="34" t="str">
        <f>IF(弾種及び使用銃器一覧!C44="","",弾種及び使用銃器一覧!C44)</f>
        <v/>
      </c>
      <c r="D44" s="34" t="str">
        <f t="shared" si="0"/>
        <v/>
      </c>
      <c r="E44" s="34" t="str">
        <f>IF(弾種及び使用銃器一覧!E44="","",弾種及び使用銃器一覧!E44)</f>
        <v/>
      </c>
      <c r="F44" s="34" t="str">
        <f>IF(弾種及び使用銃器一覧!F44="","",弾種及び使用銃器一覧!F44)</f>
        <v/>
      </c>
      <c r="G44" s="34" t="str">
        <f>IF(弾種及び使用銃器一覧!G44="","",弾種及び使用銃器一覧!G44)</f>
        <v/>
      </c>
      <c r="H44" s="26"/>
      <c r="I44" s="34" t="str">
        <f>IF(J44="A",COUNTIF($J$2:J44,J44),"")</f>
        <v/>
      </c>
      <c r="J44" s="35" t="str">
        <f t="shared" si="2"/>
        <v/>
      </c>
      <c r="K44" s="34" t="str">
        <f t="shared" si="16"/>
        <v/>
      </c>
      <c r="L44" s="34" t="str">
        <f>IF(M44="A",COUNTIF($M$2:M44,M44),"")</f>
        <v/>
      </c>
      <c r="M44" s="35" t="str">
        <f t="shared" si="3"/>
        <v/>
      </c>
      <c r="N44" s="34" t="str">
        <f t="shared" si="17"/>
        <v/>
      </c>
      <c r="P44" s="34" t="str">
        <f>IF(Q44="A",COUNTIF($Q$2:Q44,Q44),"")</f>
        <v/>
      </c>
      <c r="Q44" s="35" t="str">
        <f t="shared" si="4"/>
        <v/>
      </c>
      <c r="R44" s="34" t="str">
        <f t="shared" si="5"/>
        <v/>
      </c>
      <c r="S44" s="34" t="str">
        <f>IF(T44="A",COUNTIF($T$2:T44,T44),"")</f>
        <v/>
      </c>
      <c r="T44" s="35" t="str">
        <f t="shared" si="6"/>
        <v/>
      </c>
      <c r="U44" s="34" t="str">
        <f t="shared" si="7"/>
        <v/>
      </c>
      <c r="W44" s="34">
        <v>43</v>
      </c>
      <c r="X44" s="34" t="str">
        <f t="shared" si="8"/>
        <v/>
      </c>
      <c r="Y44" s="34" t="str">
        <f t="shared" si="9"/>
        <v/>
      </c>
      <c r="Z44" s="34" t="str">
        <f t="shared" si="10"/>
        <v/>
      </c>
      <c r="AA44" s="34" t="str">
        <f t="shared" si="11"/>
        <v/>
      </c>
      <c r="AC44" s="34">
        <v>43</v>
      </c>
      <c r="AD44" s="34" t="str">
        <f t="shared" si="12"/>
        <v/>
      </c>
      <c r="AE44" s="34" t="str">
        <f t="shared" si="13"/>
        <v/>
      </c>
      <c r="AF44" s="34" t="str">
        <f t="shared" si="14"/>
        <v/>
      </c>
      <c r="AG44" s="34" t="str">
        <f t="shared" si="15"/>
        <v/>
      </c>
    </row>
    <row r="45" spans="1:33" x14ac:dyDescent="0.15">
      <c r="A45" s="34" t="str">
        <f>IF(弾種及び使用銃器一覧!A45="","",弾種及び使用銃器一覧!A45)</f>
        <v/>
      </c>
      <c r="B45" s="34" t="str">
        <f>IF(弾種及び使用銃器一覧!B45="","",弾種及び使用銃器一覧!B45)</f>
        <v/>
      </c>
      <c r="C45" s="34" t="str">
        <f>IF(弾種及び使用銃器一覧!C45="","",弾種及び使用銃器一覧!C45)</f>
        <v/>
      </c>
      <c r="D45" s="34" t="str">
        <f t="shared" si="0"/>
        <v/>
      </c>
      <c r="E45" s="34" t="str">
        <f>IF(弾種及び使用銃器一覧!E45="","",弾種及び使用銃器一覧!E45)</f>
        <v/>
      </c>
      <c r="F45" s="34" t="str">
        <f>IF(弾種及び使用銃器一覧!F45="","",弾種及び使用銃器一覧!F45)</f>
        <v/>
      </c>
      <c r="G45" s="34" t="str">
        <f>IF(弾種及び使用銃器一覧!G45="","",弾種及び使用銃器一覧!G45)</f>
        <v/>
      </c>
      <c r="H45" s="26"/>
      <c r="I45" s="34" t="str">
        <f>IF(J45="A",COUNTIF($J$2:J45,J45),"")</f>
        <v/>
      </c>
      <c r="J45" s="35" t="str">
        <f t="shared" si="2"/>
        <v/>
      </c>
      <c r="K45" s="34" t="str">
        <f t="shared" si="16"/>
        <v/>
      </c>
      <c r="L45" s="34" t="str">
        <f>IF(M45="A",COUNTIF($M$2:M45,M45),"")</f>
        <v/>
      </c>
      <c r="M45" s="35" t="str">
        <f t="shared" si="3"/>
        <v/>
      </c>
      <c r="N45" s="34" t="str">
        <f t="shared" si="17"/>
        <v/>
      </c>
      <c r="P45" s="34" t="str">
        <f>IF(Q45="A",COUNTIF($Q$2:Q45,Q45),"")</f>
        <v/>
      </c>
      <c r="Q45" s="35" t="str">
        <f t="shared" si="4"/>
        <v/>
      </c>
      <c r="R45" s="34" t="str">
        <f t="shared" si="5"/>
        <v/>
      </c>
      <c r="S45" s="34" t="str">
        <f>IF(T45="A",COUNTIF($T$2:T45,T45),"")</f>
        <v/>
      </c>
      <c r="T45" s="35" t="str">
        <f t="shared" si="6"/>
        <v/>
      </c>
      <c r="U45" s="34" t="str">
        <f t="shared" si="7"/>
        <v/>
      </c>
      <c r="W45" s="34">
        <v>44</v>
      </c>
      <c r="X45" s="34" t="str">
        <f t="shared" si="8"/>
        <v/>
      </c>
      <c r="Y45" s="34" t="str">
        <f t="shared" si="9"/>
        <v/>
      </c>
      <c r="Z45" s="34" t="str">
        <f t="shared" si="10"/>
        <v/>
      </c>
      <c r="AA45" s="34" t="str">
        <f t="shared" si="11"/>
        <v/>
      </c>
      <c r="AC45" s="34">
        <v>44</v>
      </c>
      <c r="AD45" s="34" t="str">
        <f t="shared" si="12"/>
        <v/>
      </c>
      <c r="AE45" s="34" t="str">
        <f t="shared" si="13"/>
        <v/>
      </c>
      <c r="AF45" s="34" t="str">
        <f t="shared" si="14"/>
        <v/>
      </c>
      <c r="AG45" s="34" t="str">
        <f t="shared" si="15"/>
        <v/>
      </c>
    </row>
    <row r="46" spans="1:33" x14ac:dyDescent="0.15">
      <c r="A46" s="34" t="str">
        <f>IF(弾種及び使用銃器一覧!A46="","",弾種及び使用銃器一覧!A46)</f>
        <v/>
      </c>
      <c r="B46" s="34" t="str">
        <f>IF(弾種及び使用銃器一覧!B46="","",弾種及び使用銃器一覧!B46)</f>
        <v/>
      </c>
      <c r="C46" s="34" t="str">
        <f>IF(弾種及び使用銃器一覧!C46="","",弾種及び使用銃器一覧!C46)</f>
        <v/>
      </c>
      <c r="D46" s="34" t="str">
        <f t="shared" si="0"/>
        <v/>
      </c>
      <c r="E46" s="34" t="str">
        <f>IF(弾種及び使用銃器一覧!E46="","",弾種及び使用銃器一覧!E46)</f>
        <v/>
      </c>
      <c r="F46" s="34" t="str">
        <f>IF(弾種及び使用銃器一覧!F46="","",弾種及び使用銃器一覧!F46)</f>
        <v/>
      </c>
      <c r="G46" s="34" t="str">
        <f>IF(弾種及び使用銃器一覧!G46="","",弾種及び使用銃器一覧!G46)</f>
        <v/>
      </c>
      <c r="H46" s="26"/>
      <c r="I46" s="34" t="str">
        <f>IF(J46="A",COUNTIF($J$2:J46,J46),"")</f>
        <v/>
      </c>
      <c r="J46" s="35" t="str">
        <f t="shared" si="2"/>
        <v/>
      </c>
      <c r="K46" s="34" t="str">
        <f t="shared" si="16"/>
        <v/>
      </c>
      <c r="L46" s="34" t="str">
        <f>IF(M46="A",COUNTIF($M$2:M46,M46),"")</f>
        <v/>
      </c>
      <c r="M46" s="35" t="str">
        <f t="shared" si="3"/>
        <v/>
      </c>
      <c r="N46" s="34" t="str">
        <f t="shared" si="17"/>
        <v/>
      </c>
      <c r="P46" s="34" t="str">
        <f>IF(Q46="A",COUNTIF($Q$2:Q46,Q46),"")</f>
        <v/>
      </c>
      <c r="Q46" s="35" t="str">
        <f t="shared" si="4"/>
        <v/>
      </c>
      <c r="R46" s="34" t="str">
        <f t="shared" si="5"/>
        <v/>
      </c>
      <c r="S46" s="34" t="str">
        <f>IF(T46="A",COUNTIF($T$2:T46,T46),"")</f>
        <v/>
      </c>
      <c r="T46" s="35" t="str">
        <f t="shared" si="6"/>
        <v/>
      </c>
      <c r="U46" s="34" t="str">
        <f t="shared" si="7"/>
        <v/>
      </c>
      <c r="W46" s="34">
        <v>45</v>
      </c>
      <c r="X46" s="34" t="str">
        <f t="shared" si="8"/>
        <v/>
      </c>
      <c r="Y46" s="34" t="str">
        <f t="shared" si="9"/>
        <v/>
      </c>
      <c r="Z46" s="34" t="str">
        <f t="shared" si="10"/>
        <v/>
      </c>
      <c r="AA46" s="34" t="str">
        <f t="shared" si="11"/>
        <v/>
      </c>
      <c r="AC46" s="34">
        <v>45</v>
      </c>
      <c r="AD46" s="34" t="str">
        <f t="shared" si="12"/>
        <v/>
      </c>
      <c r="AE46" s="34" t="str">
        <f t="shared" si="13"/>
        <v/>
      </c>
      <c r="AF46" s="34" t="str">
        <f t="shared" si="14"/>
        <v/>
      </c>
      <c r="AG46" s="34" t="str">
        <f t="shared" si="15"/>
        <v/>
      </c>
    </row>
    <row r="47" spans="1:33" x14ac:dyDescent="0.15">
      <c r="A47" s="34" t="str">
        <f>IF(弾種及び使用銃器一覧!A47="","",弾種及び使用銃器一覧!A47)</f>
        <v/>
      </c>
      <c r="B47" s="34" t="str">
        <f>IF(弾種及び使用銃器一覧!B47="","",弾種及び使用銃器一覧!B47)</f>
        <v/>
      </c>
      <c r="C47" s="34" t="str">
        <f>IF(弾種及び使用銃器一覧!C47="","",弾種及び使用銃器一覧!C47)</f>
        <v/>
      </c>
      <c r="D47" s="34" t="str">
        <f t="shared" si="0"/>
        <v/>
      </c>
      <c r="E47" s="34" t="str">
        <f>IF(弾種及び使用銃器一覧!E47="","",弾種及び使用銃器一覧!E47)</f>
        <v/>
      </c>
      <c r="F47" s="34" t="str">
        <f>IF(弾種及び使用銃器一覧!F47="","",弾種及び使用銃器一覧!F47)</f>
        <v/>
      </c>
      <c r="G47" s="34" t="str">
        <f>IF(弾種及び使用銃器一覧!G47="","",弾種及び使用銃器一覧!G47)</f>
        <v/>
      </c>
      <c r="H47" s="26"/>
      <c r="I47" s="34" t="str">
        <f>IF(J47="A",COUNTIF($J$2:J47,J47),"")</f>
        <v/>
      </c>
      <c r="J47" s="35" t="str">
        <f t="shared" si="2"/>
        <v/>
      </c>
      <c r="K47" s="34" t="str">
        <f t="shared" si="16"/>
        <v/>
      </c>
      <c r="L47" s="34" t="str">
        <f>IF(M47="A",COUNTIF($M$2:M47,M47),"")</f>
        <v/>
      </c>
      <c r="M47" s="35" t="str">
        <f t="shared" si="3"/>
        <v/>
      </c>
      <c r="N47" s="34" t="str">
        <f t="shared" si="17"/>
        <v/>
      </c>
      <c r="P47" s="34" t="str">
        <f>IF(Q47="A",COUNTIF($Q$2:Q47,Q47),"")</f>
        <v/>
      </c>
      <c r="Q47" s="35" t="str">
        <f t="shared" si="4"/>
        <v/>
      </c>
      <c r="R47" s="34" t="str">
        <f t="shared" si="5"/>
        <v/>
      </c>
      <c r="S47" s="34" t="str">
        <f>IF(T47="A",COUNTIF($T$2:T47,T47),"")</f>
        <v/>
      </c>
      <c r="T47" s="35" t="str">
        <f t="shared" si="6"/>
        <v/>
      </c>
      <c r="U47" s="34" t="str">
        <f t="shared" si="7"/>
        <v/>
      </c>
      <c r="W47" s="34">
        <v>46</v>
      </c>
      <c r="X47" s="34" t="str">
        <f t="shared" si="8"/>
        <v/>
      </c>
      <c r="Y47" s="34" t="str">
        <f t="shared" si="9"/>
        <v/>
      </c>
      <c r="Z47" s="34" t="str">
        <f t="shared" si="10"/>
        <v/>
      </c>
      <c r="AA47" s="34" t="str">
        <f t="shared" si="11"/>
        <v/>
      </c>
      <c r="AC47" s="34">
        <v>46</v>
      </c>
      <c r="AD47" s="34" t="str">
        <f t="shared" si="12"/>
        <v/>
      </c>
      <c r="AE47" s="34" t="str">
        <f t="shared" si="13"/>
        <v/>
      </c>
      <c r="AF47" s="34" t="str">
        <f t="shared" si="14"/>
        <v/>
      </c>
      <c r="AG47" s="34" t="str">
        <f t="shared" si="15"/>
        <v/>
      </c>
    </row>
    <row r="48" spans="1:33" x14ac:dyDescent="0.15">
      <c r="A48" s="34" t="str">
        <f>IF(弾種及び使用銃器一覧!A48="","",弾種及び使用銃器一覧!A48)</f>
        <v/>
      </c>
      <c r="B48" s="34" t="str">
        <f>IF(弾種及び使用銃器一覧!B48="","",弾種及び使用銃器一覧!B48)</f>
        <v/>
      </c>
      <c r="C48" s="34" t="str">
        <f>IF(弾種及び使用銃器一覧!C48="","",弾種及び使用銃器一覧!C48)</f>
        <v/>
      </c>
      <c r="D48" s="34" t="str">
        <f t="shared" si="0"/>
        <v/>
      </c>
      <c r="E48" s="34" t="str">
        <f>IF(弾種及び使用銃器一覧!E48="","",弾種及び使用銃器一覧!E48)</f>
        <v/>
      </c>
      <c r="F48" s="34" t="str">
        <f>IF(弾種及び使用銃器一覧!F48="","",弾種及び使用銃器一覧!F48)</f>
        <v/>
      </c>
      <c r="G48" s="34" t="str">
        <f>IF(弾種及び使用銃器一覧!G48="","",弾種及び使用銃器一覧!G48)</f>
        <v/>
      </c>
      <c r="H48" s="26"/>
      <c r="I48" s="34" t="str">
        <f>IF(J48="A",COUNTIF($J$2:J48,J48),"")</f>
        <v/>
      </c>
      <c r="J48" s="35" t="str">
        <f t="shared" si="2"/>
        <v/>
      </c>
      <c r="K48" s="34" t="str">
        <f t="shared" si="16"/>
        <v/>
      </c>
      <c r="L48" s="34" t="str">
        <f>IF(M48="A",COUNTIF($M$2:M48,M48),"")</f>
        <v/>
      </c>
      <c r="M48" s="35" t="str">
        <f t="shared" si="3"/>
        <v/>
      </c>
      <c r="N48" s="34" t="str">
        <f t="shared" si="17"/>
        <v/>
      </c>
      <c r="P48" s="34" t="str">
        <f>IF(Q48="A",COUNTIF($Q$2:Q48,Q48),"")</f>
        <v/>
      </c>
      <c r="Q48" s="35" t="str">
        <f t="shared" si="4"/>
        <v/>
      </c>
      <c r="R48" s="34" t="str">
        <f t="shared" si="5"/>
        <v/>
      </c>
      <c r="S48" s="34" t="str">
        <f>IF(T48="A",COUNTIF($T$2:T48,T48),"")</f>
        <v/>
      </c>
      <c r="T48" s="35" t="str">
        <f t="shared" si="6"/>
        <v/>
      </c>
      <c r="U48" s="34" t="str">
        <f t="shared" si="7"/>
        <v/>
      </c>
      <c r="W48" s="34">
        <v>47</v>
      </c>
      <c r="X48" s="34" t="str">
        <f t="shared" si="8"/>
        <v/>
      </c>
      <c r="Y48" s="34" t="str">
        <f t="shared" si="9"/>
        <v/>
      </c>
      <c r="Z48" s="34" t="str">
        <f t="shared" si="10"/>
        <v/>
      </c>
      <c r="AA48" s="34" t="str">
        <f t="shared" si="11"/>
        <v/>
      </c>
      <c r="AC48" s="34">
        <v>47</v>
      </c>
      <c r="AD48" s="34" t="str">
        <f t="shared" si="12"/>
        <v/>
      </c>
      <c r="AE48" s="34" t="str">
        <f t="shared" si="13"/>
        <v/>
      </c>
      <c r="AF48" s="34" t="str">
        <f t="shared" si="14"/>
        <v/>
      </c>
      <c r="AG48" s="34" t="str">
        <f t="shared" si="15"/>
        <v/>
      </c>
    </row>
    <row r="49" spans="1:33" x14ac:dyDescent="0.15">
      <c r="A49" s="34" t="str">
        <f>IF(弾種及び使用銃器一覧!A49="","",弾種及び使用銃器一覧!A49)</f>
        <v/>
      </c>
      <c r="B49" s="34" t="str">
        <f>IF(弾種及び使用銃器一覧!B49="","",弾種及び使用銃器一覧!B49)</f>
        <v/>
      </c>
      <c r="C49" s="34" t="str">
        <f>IF(弾種及び使用銃器一覧!C49="","",弾種及び使用銃器一覧!C49)</f>
        <v/>
      </c>
      <c r="D49" s="34" t="str">
        <f t="shared" si="0"/>
        <v/>
      </c>
      <c r="E49" s="34" t="str">
        <f>IF(弾種及び使用銃器一覧!E49="","",弾種及び使用銃器一覧!E49)</f>
        <v/>
      </c>
      <c r="F49" s="34" t="str">
        <f>IF(弾種及び使用銃器一覧!F49="","",弾種及び使用銃器一覧!F49)</f>
        <v/>
      </c>
      <c r="G49" s="34" t="str">
        <f>IF(弾種及び使用銃器一覧!G49="","",弾種及び使用銃器一覧!G49)</f>
        <v/>
      </c>
      <c r="H49" s="26"/>
      <c r="I49" s="34" t="str">
        <f>IF(J49="A",COUNTIF($J$2:J49,J49),"")</f>
        <v/>
      </c>
      <c r="J49" s="35" t="str">
        <f t="shared" si="2"/>
        <v/>
      </c>
      <c r="K49" s="34" t="str">
        <f t="shared" si="16"/>
        <v/>
      </c>
      <c r="L49" s="34" t="str">
        <f>IF(M49="A",COUNTIF($M$2:M49,M49),"")</f>
        <v/>
      </c>
      <c r="M49" s="35" t="str">
        <f t="shared" si="3"/>
        <v/>
      </c>
      <c r="N49" s="34" t="str">
        <f t="shared" si="17"/>
        <v/>
      </c>
      <c r="P49" s="34" t="str">
        <f>IF(Q49="A",COUNTIF($Q$2:Q49,Q49),"")</f>
        <v/>
      </c>
      <c r="Q49" s="35" t="str">
        <f t="shared" si="4"/>
        <v/>
      </c>
      <c r="R49" s="34" t="str">
        <f t="shared" si="5"/>
        <v/>
      </c>
      <c r="S49" s="34" t="str">
        <f>IF(T49="A",COUNTIF($T$2:T49,T49),"")</f>
        <v/>
      </c>
      <c r="T49" s="35" t="str">
        <f t="shared" si="6"/>
        <v/>
      </c>
      <c r="U49" s="34" t="str">
        <f t="shared" si="7"/>
        <v/>
      </c>
      <c r="W49" s="34">
        <v>48</v>
      </c>
      <c r="X49" s="34" t="str">
        <f t="shared" si="8"/>
        <v/>
      </c>
      <c r="Y49" s="34" t="str">
        <f t="shared" si="9"/>
        <v/>
      </c>
      <c r="Z49" s="34" t="str">
        <f t="shared" si="10"/>
        <v/>
      </c>
      <c r="AA49" s="34" t="str">
        <f t="shared" si="11"/>
        <v/>
      </c>
      <c r="AC49" s="34">
        <v>48</v>
      </c>
      <c r="AD49" s="34" t="str">
        <f t="shared" si="12"/>
        <v/>
      </c>
      <c r="AE49" s="34" t="str">
        <f t="shared" si="13"/>
        <v/>
      </c>
      <c r="AF49" s="34" t="str">
        <f t="shared" si="14"/>
        <v/>
      </c>
      <c r="AG49" s="34" t="str">
        <f t="shared" si="15"/>
        <v/>
      </c>
    </row>
    <row r="50" spans="1:33" x14ac:dyDescent="0.15">
      <c r="A50" s="34" t="str">
        <f>IF(弾種及び使用銃器一覧!A50="","",弾種及び使用銃器一覧!A50)</f>
        <v/>
      </c>
      <c r="B50" s="34" t="str">
        <f>IF(弾種及び使用銃器一覧!B50="","",弾種及び使用銃器一覧!B50)</f>
        <v/>
      </c>
      <c r="C50" s="34" t="str">
        <f>IF(弾種及び使用銃器一覧!C50="","",弾種及び使用銃器一覧!C50)</f>
        <v/>
      </c>
      <c r="D50" s="34" t="str">
        <f t="shared" si="0"/>
        <v/>
      </c>
      <c r="E50" s="34" t="str">
        <f>IF(弾種及び使用銃器一覧!E50="","",弾種及び使用銃器一覧!E50)</f>
        <v/>
      </c>
      <c r="F50" s="34" t="str">
        <f>IF(弾種及び使用銃器一覧!F50="","",弾種及び使用銃器一覧!F50)</f>
        <v/>
      </c>
      <c r="G50" s="34" t="str">
        <f>IF(弾種及び使用銃器一覧!G50="","",弾種及び使用銃器一覧!G50)</f>
        <v/>
      </c>
      <c r="H50" s="26"/>
      <c r="I50" s="34" t="str">
        <f>IF(J50="A",COUNTIF($J$2:J50,J50),"")</f>
        <v/>
      </c>
      <c r="J50" s="35" t="str">
        <f t="shared" si="2"/>
        <v/>
      </c>
      <c r="K50" s="34" t="str">
        <f t="shared" si="16"/>
        <v/>
      </c>
      <c r="L50" s="34" t="str">
        <f>IF(M50="A",COUNTIF($M$2:M50,M50),"")</f>
        <v/>
      </c>
      <c r="M50" s="35" t="str">
        <f t="shared" si="3"/>
        <v/>
      </c>
      <c r="N50" s="34" t="str">
        <f t="shared" si="17"/>
        <v/>
      </c>
      <c r="P50" s="34" t="str">
        <f>IF(Q50="A",COUNTIF($Q$2:Q50,Q50),"")</f>
        <v/>
      </c>
      <c r="Q50" s="35" t="str">
        <f t="shared" si="4"/>
        <v/>
      </c>
      <c r="R50" s="34" t="str">
        <f t="shared" si="5"/>
        <v/>
      </c>
      <c r="S50" s="34" t="str">
        <f>IF(T50="A",COUNTIF($T$2:T50,T50),"")</f>
        <v/>
      </c>
      <c r="T50" s="35" t="str">
        <f t="shared" si="6"/>
        <v/>
      </c>
      <c r="U50" s="34" t="str">
        <f t="shared" si="7"/>
        <v/>
      </c>
      <c r="W50" s="34">
        <v>49</v>
      </c>
      <c r="X50" s="34" t="str">
        <f t="shared" si="8"/>
        <v/>
      </c>
      <c r="Y50" s="34" t="str">
        <f t="shared" si="9"/>
        <v/>
      </c>
      <c r="Z50" s="34" t="str">
        <f t="shared" si="10"/>
        <v/>
      </c>
      <c r="AA50" s="34" t="str">
        <f t="shared" si="11"/>
        <v/>
      </c>
      <c r="AC50" s="34">
        <v>49</v>
      </c>
      <c r="AD50" s="34" t="str">
        <f t="shared" si="12"/>
        <v/>
      </c>
      <c r="AE50" s="34" t="str">
        <f t="shared" si="13"/>
        <v/>
      </c>
      <c r="AF50" s="34" t="str">
        <f t="shared" si="14"/>
        <v/>
      </c>
      <c r="AG50" s="34" t="str">
        <f t="shared" si="15"/>
        <v/>
      </c>
    </row>
    <row r="51" spans="1:33" x14ac:dyDescent="0.15">
      <c r="A51" s="34" t="str">
        <f>IF(弾種及び使用銃器一覧!A51="","",弾種及び使用銃器一覧!A51)</f>
        <v/>
      </c>
      <c r="B51" s="34" t="str">
        <f>IF(弾種及び使用銃器一覧!B51="","",弾種及び使用銃器一覧!B51)</f>
        <v/>
      </c>
      <c r="C51" s="34" t="str">
        <f>IF(弾種及び使用銃器一覧!C51="","",弾種及び使用銃器一覧!C51)</f>
        <v/>
      </c>
      <c r="D51" s="34" t="str">
        <f t="shared" si="0"/>
        <v/>
      </c>
      <c r="E51" s="34" t="str">
        <f>IF(弾種及び使用銃器一覧!E51="","",弾種及び使用銃器一覧!E51)</f>
        <v/>
      </c>
      <c r="F51" s="34" t="str">
        <f>IF(弾種及び使用銃器一覧!F51="","",弾種及び使用銃器一覧!F51)</f>
        <v/>
      </c>
      <c r="G51" s="34" t="str">
        <f>IF(弾種及び使用銃器一覧!G51="","",弾種及び使用銃器一覧!G51)</f>
        <v/>
      </c>
      <c r="H51" s="26"/>
      <c r="I51" s="34" t="str">
        <f>IF(J51="A",COUNTIF($J$2:J51,J51),"")</f>
        <v/>
      </c>
      <c r="J51" s="35" t="str">
        <f t="shared" si="2"/>
        <v/>
      </c>
      <c r="K51" s="34" t="str">
        <f t="shared" si="16"/>
        <v/>
      </c>
      <c r="L51" s="34" t="str">
        <f>IF(M51="A",COUNTIF($M$2:M51,M51),"")</f>
        <v/>
      </c>
      <c r="M51" s="35" t="str">
        <f t="shared" si="3"/>
        <v/>
      </c>
      <c r="N51" s="34" t="str">
        <f t="shared" si="17"/>
        <v/>
      </c>
      <c r="P51" s="34" t="str">
        <f>IF(Q51="A",COUNTIF($Q$2:Q51,Q51),"")</f>
        <v/>
      </c>
      <c r="Q51" s="35" t="str">
        <f t="shared" si="4"/>
        <v/>
      </c>
      <c r="R51" s="34" t="str">
        <f t="shared" si="5"/>
        <v/>
      </c>
      <c r="S51" s="34" t="str">
        <f>IF(T51="A",COUNTIF($T$2:T51,T51),"")</f>
        <v/>
      </c>
      <c r="T51" s="35" t="str">
        <f t="shared" si="6"/>
        <v/>
      </c>
      <c r="U51" s="34" t="str">
        <f t="shared" si="7"/>
        <v/>
      </c>
      <c r="W51" s="34">
        <v>50</v>
      </c>
      <c r="X51" s="34" t="str">
        <f t="shared" si="8"/>
        <v/>
      </c>
      <c r="Y51" s="34" t="str">
        <f t="shared" si="9"/>
        <v/>
      </c>
      <c r="Z51" s="34" t="str">
        <f t="shared" si="10"/>
        <v/>
      </c>
      <c r="AA51" s="34" t="str">
        <f t="shared" si="11"/>
        <v/>
      </c>
      <c r="AC51" s="34">
        <v>50</v>
      </c>
      <c r="AD51" s="34" t="str">
        <f t="shared" si="12"/>
        <v/>
      </c>
      <c r="AE51" s="34" t="str">
        <f t="shared" si="13"/>
        <v/>
      </c>
      <c r="AF51" s="34" t="str">
        <f t="shared" si="14"/>
        <v/>
      </c>
      <c r="AG51" s="34" t="str">
        <f t="shared" si="15"/>
        <v/>
      </c>
    </row>
    <row r="52" spans="1:33" x14ac:dyDescent="0.15">
      <c r="A52" s="34" t="str">
        <f>IF(弾種及び使用銃器一覧!A52="","",弾種及び使用銃器一覧!A52)</f>
        <v/>
      </c>
      <c r="B52" s="34" t="str">
        <f>IF(弾種及び使用銃器一覧!B52="","",弾種及び使用銃器一覧!B52)</f>
        <v/>
      </c>
      <c r="C52" s="34" t="str">
        <f>IF(弾種及び使用銃器一覧!C52="","",弾種及び使用銃器一覧!C52)</f>
        <v/>
      </c>
      <c r="D52" s="34" t="str">
        <f t="shared" si="0"/>
        <v/>
      </c>
      <c r="E52" s="34" t="str">
        <f>IF(弾種及び使用銃器一覧!E52="","",弾種及び使用銃器一覧!E52)</f>
        <v/>
      </c>
      <c r="F52" s="34" t="str">
        <f>IF(弾種及び使用銃器一覧!F52="","",弾種及び使用銃器一覧!F52)</f>
        <v/>
      </c>
      <c r="G52" s="34" t="str">
        <f>IF(弾種及び使用銃器一覧!G52="","",弾種及び使用銃器一覧!G52)</f>
        <v/>
      </c>
      <c r="H52" s="26"/>
      <c r="I52" s="34" t="str">
        <f>IF(J52="A",COUNTIF($J$2:J52,J52),"")</f>
        <v/>
      </c>
      <c r="J52" s="35" t="str">
        <f t="shared" si="2"/>
        <v/>
      </c>
      <c r="K52" s="34" t="str">
        <f t="shared" si="16"/>
        <v/>
      </c>
      <c r="L52" s="34" t="str">
        <f>IF(M52="A",COUNTIF($M$2:M52,M52),"")</f>
        <v/>
      </c>
      <c r="M52" s="35" t="str">
        <f t="shared" si="3"/>
        <v/>
      </c>
      <c r="N52" s="34" t="str">
        <f t="shared" si="17"/>
        <v/>
      </c>
      <c r="P52" s="34" t="str">
        <f>IF(Q52="A",COUNTIF($Q$2:Q52,Q52),"")</f>
        <v/>
      </c>
      <c r="Q52" s="35" t="str">
        <f t="shared" si="4"/>
        <v/>
      </c>
      <c r="R52" s="34" t="str">
        <f t="shared" si="5"/>
        <v/>
      </c>
      <c r="S52" s="34" t="str">
        <f>IF(T52="A",COUNTIF($T$2:T52,T52),"")</f>
        <v/>
      </c>
      <c r="T52" s="35" t="str">
        <f t="shared" si="6"/>
        <v/>
      </c>
      <c r="U52" s="34" t="str">
        <f t="shared" si="7"/>
        <v/>
      </c>
      <c r="W52" s="34">
        <v>51</v>
      </c>
      <c r="X52" s="34" t="str">
        <f t="shared" si="8"/>
        <v/>
      </c>
      <c r="Y52" s="34" t="str">
        <f t="shared" si="9"/>
        <v/>
      </c>
      <c r="Z52" s="34" t="str">
        <f t="shared" si="10"/>
        <v/>
      </c>
      <c r="AA52" s="34" t="str">
        <f t="shared" si="11"/>
        <v/>
      </c>
      <c r="AC52" s="34">
        <v>51</v>
      </c>
      <c r="AD52" s="34" t="str">
        <f t="shared" si="12"/>
        <v/>
      </c>
      <c r="AE52" s="34" t="str">
        <f t="shared" si="13"/>
        <v/>
      </c>
      <c r="AF52" s="34" t="str">
        <f t="shared" si="14"/>
        <v/>
      </c>
      <c r="AG52" s="34" t="str">
        <f t="shared" si="15"/>
        <v/>
      </c>
    </row>
    <row r="53" spans="1:33" x14ac:dyDescent="0.15">
      <c r="A53" s="34" t="str">
        <f>IF(弾種及び使用銃器一覧!A53="","",弾種及び使用銃器一覧!A53)</f>
        <v/>
      </c>
      <c r="B53" s="34" t="str">
        <f>IF(弾種及び使用銃器一覧!B53="","",弾種及び使用銃器一覧!B53)</f>
        <v/>
      </c>
      <c r="C53" s="34" t="str">
        <f>IF(弾種及び使用銃器一覧!C53="","",弾種及び使用銃器一覧!C53)</f>
        <v/>
      </c>
      <c r="D53" s="34" t="str">
        <f t="shared" si="0"/>
        <v/>
      </c>
      <c r="E53" s="34" t="str">
        <f>IF(弾種及び使用銃器一覧!E53="","",弾種及び使用銃器一覧!E53)</f>
        <v/>
      </c>
      <c r="F53" s="34" t="str">
        <f>IF(弾種及び使用銃器一覧!F53="","",弾種及び使用銃器一覧!F53)</f>
        <v/>
      </c>
      <c r="G53" s="34" t="str">
        <f>IF(弾種及び使用銃器一覧!G53="","",弾種及び使用銃器一覧!G53)</f>
        <v/>
      </c>
      <c r="H53" s="26"/>
      <c r="I53" s="34" t="str">
        <f>IF(J53="A",COUNTIF($J$2:J53,J53),"")</f>
        <v/>
      </c>
      <c r="J53" s="35" t="str">
        <f t="shared" si="2"/>
        <v/>
      </c>
      <c r="K53" s="34" t="str">
        <f t="shared" si="16"/>
        <v/>
      </c>
      <c r="L53" s="34" t="str">
        <f>IF(M53="A",COUNTIF($M$2:M53,M53),"")</f>
        <v/>
      </c>
      <c r="M53" s="35" t="str">
        <f t="shared" si="3"/>
        <v/>
      </c>
      <c r="N53" s="34" t="str">
        <f t="shared" si="17"/>
        <v/>
      </c>
      <c r="P53" s="34" t="str">
        <f>IF(Q53="A",COUNTIF($Q$2:Q53,Q53),"")</f>
        <v/>
      </c>
      <c r="Q53" s="35" t="str">
        <f t="shared" si="4"/>
        <v/>
      </c>
      <c r="R53" s="34" t="str">
        <f t="shared" si="5"/>
        <v/>
      </c>
      <c r="S53" s="34" t="str">
        <f>IF(T53="A",COUNTIF($T$2:T53,T53),"")</f>
        <v/>
      </c>
      <c r="T53" s="35" t="str">
        <f t="shared" si="6"/>
        <v/>
      </c>
      <c r="U53" s="34" t="str">
        <f t="shared" si="7"/>
        <v/>
      </c>
      <c r="W53" s="34">
        <v>52</v>
      </c>
      <c r="X53" s="34" t="str">
        <f t="shared" si="8"/>
        <v/>
      </c>
      <c r="Y53" s="34" t="str">
        <f t="shared" si="9"/>
        <v/>
      </c>
      <c r="Z53" s="34" t="str">
        <f t="shared" si="10"/>
        <v/>
      </c>
      <c r="AA53" s="34" t="str">
        <f t="shared" si="11"/>
        <v/>
      </c>
      <c r="AC53" s="34">
        <v>52</v>
      </c>
      <c r="AD53" s="34" t="str">
        <f t="shared" si="12"/>
        <v/>
      </c>
      <c r="AE53" s="34" t="str">
        <f t="shared" si="13"/>
        <v/>
      </c>
      <c r="AF53" s="34" t="str">
        <f t="shared" si="14"/>
        <v/>
      </c>
      <c r="AG53" s="34" t="str">
        <f t="shared" si="15"/>
        <v/>
      </c>
    </row>
    <row r="54" spans="1:33" x14ac:dyDescent="0.15">
      <c r="A54" s="34" t="str">
        <f>IF(弾種及び使用銃器一覧!A54="","",弾種及び使用銃器一覧!A54)</f>
        <v/>
      </c>
      <c r="B54" s="34" t="str">
        <f>IF(弾種及び使用銃器一覧!B54="","",弾種及び使用銃器一覧!B54)</f>
        <v/>
      </c>
      <c r="C54" s="34" t="str">
        <f>IF(弾種及び使用銃器一覧!C54="","",弾種及び使用銃器一覧!C54)</f>
        <v/>
      </c>
      <c r="D54" s="34" t="str">
        <f t="shared" si="0"/>
        <v/>
      </c>
      <c r="E54" s="34" t="str">
        <f>IF(弾種及び使用銃器一覧!E54="","",弾種及び使用銃器一覧!E54)</f>
        <v/>
      </c>
      <c r="F54" s="34" t="str">
        <f>IF(弾種及び使用銃器一覧!F54="","",弾種及び使用銃器一覧!F54)</f>
        <v/>
      </c>
      <c r="G54" s="34" t="str">
        <f>IF(弾種及び使用銃器一覧!G54="","",弾種及び使用銃器一覧!G54)</f>
        <v/>
      </c>
      <c r="H54" s="26"/>
      <c r="I54" s="34" t="str">
        <f>IF(J54="A",COUNTIF($J$2:J54,J54),"")</f>
        <v/>
      </c>
      <c r="J54" s="35" t="str">
        <f t="shared" si="2"/>
        <v/>
      </c>
      <c r="K54" s="34" t="str">
        <f t="shared" si="16"/>
        <v/>
      </c>
      <c r="L54" s="34" t="str">
        <f>IF(M54="A",COUNTIF($M$2:M54,M54),"")</f>
        <v/>
      </c>
      <c r="M54" s="35" t="str">
        <f t="shared" si="3"/>
        <v/>
      </c>
      <c r="N54" s="34" t="str">
        <f t="shared" si="17"/>
        <v/>
      </c>
      <c r="P54" s="34" t="str">
        <f>IF(Q54="A",COUNTIF($Q$2:Q54,Q54),"")</f>
        <v/>
      </c>
      <c r="Q54" s="35" t="str">
        <f t="shared" si="4"/>
        <v/>
      </c>
      <c r="R54" s="34" t="str">
        <f t="shared" si="5"/>
        <v/>
      </c>
      <c r="S54" s="34" t="str">
        <f>IF(T54="A",COUNTIF($T$2:T54,T54),"")</f>
        <v/>
      </c>
      <c r="T54" s="35" t="str">
        <f t="shared" si="6"/>
        <v/>
      </c>
      <c r="U54" s="34" t="str">
        <f t="shared" si="7"/>
        <v/>
      </c>
      <c r="W54" s="34">
        <v>53</v>
      </c>
      <c r="X54" s="34" t="str">
        <f t="shared" si="8"/>
        <v/>
      </c>
      <c r="Y54" s="34" t="str">
        <f t="shared" si="9"/>
        <v/>
      </c>
      <c r="Z54" s="34" t="str">
        <f t="shared" si="10"/>
        <v/>
      </c>
      <c r="AA54" s="34" t="str">
        <f t="shared" si="11"/>
        <v/>
      </c>
      <c r="AC54" s="34">
        <v>53</v>
      </c>
      <c r="AD54" s="34" t="str">
        <f t="shared" si="12"/>
        <v/>
      </c>
      <c r="AE54" s="34" t="str">
        <f t="shared" si="13"/>
        <v/>
      </c>
      <c r="AF54" s="34" t="str">
        <f t="shared" si="14"/>
        <v/>
      </c>
      <c r="AG54" s="34" t="str">
        <f t="shared" si="15"/>
        <v/>
      </c>
    </row>
    <row r="55" spans="1:33" x14ac:dyDescent="0.15">
      <c r="A55" s="34" t="str">
        <f>IF(弾種及び使用銃器一覧!A55="","",弾種及び使用銃器一覧!A55)</f>
        <v/>
      </c>
      <c r="B55" s="34" t="str">
        <f>IF(弾種及び使用銃器一覧!B55="","",弾種及び使用銃器一覧!B55)</f>
        <v/>
      </c>
      <c r="C55" s="34" t="str">
        <f>IF(弾種及び使用銃器一覧!C55="","",弾種及び使用銃器一覧!C55)</f>
        <v/>
      </c>
      <c r="D55" s="34" t="str">
        <f t="shared" si="0"/>
        <v/>
      </c>
      <c r="E55" s="34" t="str">
        <f>IF(弾種及び使用銃器一覧!E55="","",弾種及び使用銃器一覧!E55)</f>
        <v/>
      </c>
      <c r="F55" s="34" t="str">
        <f>IF(弾種及び使用銃器一覧!F55="","",弾種及び使用銃器一覧!F55)</f>
        <v/>
      </c>
      <c r="G55" s="34" t="str">
        <f>IF(弾種及び使用銃器一覧!G55="","",弾種及び使用銃器一覧!G55)</f>
        <v/>
      </c>
      <c r="H55" s="26"/>
      <c r="I55" s="34" t="str">
        <f>IF(J55="A",COUNTIF($J$2:J55,J55),"")</f>
        <v/>
      </c>
      <c r="J55" s="35" t="str">
        <f t="shared" si="2"/>
        <v/>
      </c>
      <c r="K55" s="34" t="str">
        <f t="shared" si="16"/>
        <v/>
      </c>
      <c r="L55" s="34" t="str">
        <f>IF(M55="A",COUNTIF($M$2:M55,M55),"")</f>
        <v/>
      </c>
      <c r="M55" s="35" t="str">
        <f t="shared" si="3"/>
        <v/>
      </c>
      <c r="N55" s="34" t="str">
        <f t="shared" si="17"/>
        <v/>
      </c>
      <c r="P55" s="34" t="str">
        <f>IF(Q55="A",COUNTIF($Q$2:Q55,Q55),"")</f>
        <v/>
      </c>
      <c r="Q55" s="35" t="str">
        <f t="shared" si="4"/>
        <v/>
      </c>
      <c r="R55" s="34" t="str">
        <f t="shared" si="5"/>
        <v/>
      </c>
      <c r="S55" s="34" t="str">
        <f>IF(T55="A",COUNTIF($T$2:T55,T55),"")</f>
        <v/>
      </c>
      <c r="T55" s="35" t="str">
        <f t="shared" si="6"/>
        <v/>
      </c>
      <c r="U55" s="34" t="str">
        <f t="shared" si="7"/>
        <v/>
      </c>
      <c r="W55" s="34">
        <v>54</v>
      </c>
      <c r="X55" s="34" t="str">
        <f t="shared" si="8"/>
        <v/>
      </c>
      <c r="Y55" s="34" t="str">
        <f t="shared" si="9"/>
        <v/>
      </c>
      <c r="Z55" s="34" t="str">
        <f t="shared" si="10"/>
        <v/>
      </c>
      <c r="AA55" s="34" t="str">
        <f t="shared" si="11"/>
        <v/>
      </c>
      <c r="AC55" s="34">
        <v>54</v>
      </c>
      <c r="AD55" s="34" t="str">
        <f t="shared" si="12"/>
        <v/>
      </c>
      <c r="AE55" s="34" t="str">
        <f t="shared" si="13"/>
        <v/>
      </c>
      <c r="AF55" s="34" t="str">
        <f t="shared" si="14"/>
        <v/>
      </c>
      <c r="AG55" s="34" t="str">
        <f t="shared" si="15"/>
        <v/>
      </c>
    </row>
    <row r="56" spans="1:33" x14ac:dyDescent="0.15">
      <c r="A56" s="34" t="str">
        <f>IF(弾種及び使用銃器一覧!A56="","",弾種及び使用銃器一覧!A56)</f>
        <v/>
      </c>
      <c r="B56" s="34" t="str">
        <f>IF(弾種及び使用銃器一覧!B56="","",弾種及び使用銃器一覧!B56)</f>
        <v/>
      </c>
      <c r="C56" s="34" t="str">
        <f>IF(弾種及び使用銃器一覧!C56="","",弾種及び使用銃器一覧!C56)</f>
        <v/>
      </c>
      <c r="D56" s="34" t="str">
        <f t="shared" si="0"/>
        <v/>
      </c>
      <c r="E56" s="34" t="str">
        <f>IF(弾種及び使用銃器一覧!E56="","",弾種及び使用銃器一覧!E56)</f>
        <v/>
      </c>
      <c r="F56" s="34" t="str">
        <f>IF(弾種及び使用銃器一覧!F56="","",弾種及び使用銃器一覧!F56)</f>
        <v/>
      </c>
      <c r="G56" s="34" t="str">
        <f>IF(弾種及び使用銃器一覧!G56="","",弾種及び使用銃器一覧!G56)</f>
        <v/>
      </c>
      <c r="H56" s="26"/>
      <c r="I56" s="34" t="str">
        <f>IF(J56="A",COUNTIF($J$2:J56,J56),"")</f>
        <v/>
      </c>
      <c r="J56" s="35" t="str">
        <f t="shared" si="2"/>
        <v/>
      </c>
      <c r="K56" s="34" t="str">
        <f t="shared" si="16"/>
        <v/>
      </c>
      <c r="L56" s="34" t="str">
        <f>IF(M56="A",COUNTIF($M$2:M56,M56),"")</f>
        <v/>
      </c>
      <c r="M56" s="35" t="str">
        <f t="shared" si="3"/>
        <v/>
      </c>
      <c r="N56" s="34" t="str">
        <f t="shared" si="17"/>
        <v/>
      </c>
      <c r="P56" s="34" t="str">
        <f>IF(Q56="A",COUNTIF($Q$2:Q56,Q56),"")</f>
        <v/>
      </c>
      <c r="Q56" s="35" t="str">
        <f t="shared" si="4"/>
        <v/>
      </c>
      <c r="R56" s="34" t="str">
        <f t="shared" si="5"/>
        <v/>
      </c>
      <c r="S56" s="34" t="str">
        <f>IF(T56="A",COUNTIF($T$2:T56,T56),"")</f>
        <v/>
      </c>
      <c r="T56" s="35" t="str">
        <f t="shared" si="6"/>
        <v/>
      </c>
      <c r="U56" s="34" t="str">
        <f t="shared" si="7"/>
        <v/>
      </c>
      <c r="W56" s="34">
        <v>55</v>
      </c>
      <c r="X56" s="34" t="str">
        <f t="shared" si="8"/>
        <v/>
      </c>
      <c r="Y56" s="34" t="str">
        <f t="shared" si="9"/>
        <v/>
      </c>
      <c r="Z56" s="34" t="str">
        <f t="shared" si="10"/>
        <v/>
      </c>
      <c r="AA56" s="34" t="str">
        <f t="shared" si="11"/>
        <v/>
      </c>
      <c r="AC56" s="34">
        <v>55</v>
      </c>
      <c r="AD56" s="34" t="str">
        <f t="shared" si="12"/>
        <v/>
      </c>
      <c r="AE56" s="34" t="str">
        <f t="shared" si="13"/>
        <v/>
      </c>
      <c r="AF56" s="34" t="str">
        <f t="shared" si="14"/>
        <v/>
      </c>
      <c r="AG56" s="34" t="str">
        <f t="shared" si="15"/>
        <v/>
      </c>
    </row>
    <row r="57" spans="1:33" x14ac:dyDescent="0.15">
      <c r="A57" s="34" t="str">
        <f>IF(弾種及び使用銃器一覧!A57="","",弾種及び使用銃器一覧!A57)</f>
        <v/>
      </c>
      <c r="B57" s="34" t="str">
        <f>IF(弾種及び使用銃器一覧!B57="","",弾種及び使用銃器一覧!B57)</f>
        <v/>
      </c>
      <c r="C57" s="34" t="str">
        <f>IF(弾種及び使用銃器一覧!C57="","",弾種及び使用銃器一覧!C57)</f>
        <v/>
      </c>
      <c r="D57" s="34" t="str">
        <f t="shared" si="0"/>
        <v/>
      </c>
      <c r="E57" s="34" t="str">
        <f>IF(弾種及び使用銃器一覧!E57="","",弾種及び使用銃器一覧!E57)</f>
        <v/>
      </c>
      <c r="F57" s="34" t="str">
        <f>IF(弾種及び使用銃器一覧!F57="","",弾種及び使用銃器一覧!F57)</f>
        <v/>
      </c>
      <c r="G57" s="34" t="str">
        <f>IF(弾種及び使用銃器一覧!G57="","",弾種及び使用銃器一覧!G57)</f>
        <v/>
      </c>
      <c r="H57" s="26"/>
      <c r="I57" s="34" t="str">
        <f>IF(J57="A",COUNTIF($J$2:J57,J57),"")</f>
        <v/>
      </c>
      <c r="J57" s="35" t="str">
        <f t="shared" si="2"/>
        <v/>
      </c>
      <c r="K57" s="34" t="str">
        <f t="shared" si="16"/>
        <v/>
      </c>
      <c r="L57" s="34" t="str">
        <f>IF(M57="A",COUNTIF($M$2:M57,M57),"")</f>
        <v/>
      </c>
      <c r="M57" s="35" t="str">
        <f t="shared" si="3"/>
        <v/>
      </c>
      <c r="N57" s="34" t="str">
        <f t="shared" si="17"/>
        <v/>
      </c>
      <c r="P57" s="34" t="str">
        <f>IF(Q57="A",COUNTIF($Q$2:Q57,Q57),"")</f>
        <v/>
      </c>
      <c r="Q57" s="35" t="str">
        <f t="shared" si="4"/>
        <v/>
      </c>
      <c r="R57" s="34" t="str">
        <f t="shared" si="5"/>
        <v/>
      </c>
      <c r="S57" s="34" t="str">
        <f>IF(T57="A",COUNTIF($T$2:T57,T57),"")</f>
        <v/>
      </c>
      <c r="T57" s="35" t="str">
        <f t="shared" si="6"/>
        <v/>
      </c>
      <c r="U57" s="34" t="str">
        <f t="shared" si="7"/>
        <v/>
      </c>
      <c r="W57" s="34">
        <v>56</v>
      </c>
      <c r="X57" s="34" t="str">
        <f t="shared" si="8"/>
        <v/>
      </c>
      <c r="Y57" s="34" t="str">
        <f t="shared" si="9"/>
        <v/>
      </c>
      <c r="Z57" s="34" t="str">
        <f t="shared" si="10"/>
        <v/>
      </c>
      <c r="AA57" s="34" t="str">
        <f t="shared" si="11"/>
        <v/>
      </c>
      <c r="AC57" s="34">
        <v>56</v>
      </c>
      <c r="AD57" s="34" t="str">
        <f t="shared" si="12"/>
        <v/>
      </c>
      <c r="AE57" s="34" t="str">
        <f t="shared" si="13"/>
        <v/>
      </c>
      <c r="AF57" s="34" t="str">
        <f t="shared" si="14"/>
        <v/>
      </c>
      <c r="AG57" s="34" t="str">
        <f t="shared" si="15"/>
        <v/>
      </c>
    </row>
    <row r="58" spans="1:33" x14ac:dyDescent="0.15">
      <c r="A58" s="34" t="str">
        <f>IF(弾種及び使用銃器一覧!A58="","",弾種及び使用銃器一覧!A58)</f>
        <v/>
      </c>
      <c r="B58" s="34" t="str">
        <f>IF(弾種及び使用銃器一覧!B58="","",弾種及び使用銃器一覧!B58)</f>
        <v/>
      </c>
      <c r="C58" s="34" t="str">
        <f>IF(弾種及び使用銃器一覧!C58="","",弾種及び使用銃器一覧!C58)</f>
        <v/>
      </c>
      <c r="D58" s="34" t="str">
        <f t="shared" si="0"/>
        <v/>
      </c>
      <c r="E58" s="34" t="str">
        <f>IF(弾種及び使用銃器一覧!E58="","",弾種及び使用銃器一覧!E58)</f>
        <v/>
      </c>
      <c r="F58" s="34" t="str">
        <f>IF(弾種及び使用銃器一覧!F58="","",弾種及び使用銃器一覧!F58)</f>
        <v/>
      </c>
      <c r="G58" s="34" t="str">
        <f>IF(弾種及び使用銃器一覧!G58="","",弾種及び使用銃器一覧!G58)</f>
        <v/>
      </c>
      <c r="H58" s="26"/>
      <c r="I58" s="34" t="str">
        <f>IF(J58="A",COUNTIF($J$2:J58,J58),"")</f>
        <v/>
      </c>
      <c r="J58" s="35" t="str">
        <f t="shared" si="2"/>
        <v/>
      </c>
      <c r="K58" s="34" t="str">
        <f t="shared" si="16"/>
        <v/>
      </c>
      <c r="L58" s="34" t="str">
        <f>IF(M58="A",COUNTIF($M$2:M58,M58),"")</f>
        <v/>
      </c>
      <c r="M58" s="35" t="str">
        <f t="shared" si="3"/>
        <v/>
      </c>
      <c r="N58" s="34" t="str">
        <f t="shared" si="17"/>
        <v/>
      </c>
      <c r="P58" s="34" t="str">
        <f>IF(Q58="A",COUNTIF($Q$2:Q58,Q58),"")</f>
        <v/>
      </c>
      <c r="Q58" s="35" t="str">
        <f t="shared" si="4"/>
        <v/>
      </c>
      <c r="R58" s="34" t="str">
        <f t="shared" si="5"/>
        <v/>
      </c>
      <c r="S58" s="34" t="str">
        <f>IF(T58="A",COUNTIF($T$2:T58,T58),"")</f>
        <v/>
      </c>
      <c r="T58" s="35" t="str">
        <f t="shared" si="6"/>
        <v/>
      </c>
      <c r="U58" s="34" t="str">
        <f t="shared" si="7"/>
        <v/>
      </c>
      <c r="W58" s="34">
        <v>57</v>
      </c>
      <c r="X58" s="34" t="str">
        <f t="shared" si="8"/>
        <v/>
      </c>
      <c r="Y58" s="34" t="str">
        <f t="shared" si="9"/>
        <v/>
      </c>
      <c r="Z58" s="34" t="str">
        <f t="shared" si="10"/>
        <v/>
      </c>
      <c r="AA58" s="34" t="str">
        <f t="shared" si="11"/>
        <v/>
      </c>
      <c r="AC58" s="34">
        <v>57</v>
      </c>
      <c r="AD58" s="34" t="str">
        <f t="shared" si="12"/>
        <v/>
      </c>
      <c r="AE58" s="34" t="str">
        <f t="shared" si="13"/>
        <v/>
      </c>
      <c r="AF58" s="34" t="str">
        <f t="shared" si="14"/>
        <v/>
      </c>
      <c r="AG58" s="34" t="str">
        <f t="shared" si="15"/>
        <v/>
      </c>
    </row>
    <row r="59" spans="1:33" x14ac:dyDescent="0.15">
      <c r="A59" s="34" t="str">
        <f>IF(弾種及び使用銃器一覧!A59="","",弾種及び使用銃器一覧!A59)</f>
        <v/>
      </c>
      <c r="B59" s="34" t="str">
        <f>IF(弾種及び使用銃器一覧!B59="","",弾種及び使用銃器一覧!B59)</f>
        <v/>
      </c>
      <c r="C59" s="34" t="str">
        <f>IF(弾種及び使用銃器一覧!C59="","",弾種及び使用銃器一覧!C59)</f>
        <v/>
      </c>
      <c r="D59" s="34" t="str">
        <f t="shared" si="0"/>
        <v/>
      </c>
      <c r="E59" s="34" t="str">
        <f>IF(弾種及び使用銃器一覧!E59="","",弾種及び使用銃器一覧!E59)</f>
        <v/>
      </c>
      <c r="F59" s="34" t="str">
        <f>IF(弾種及び使用銃器一覧!F59="","",弾種及び使用銃器一覧!F59)</f>
        <v/>
      </c>
      <c r="G59" s="34" t="str">
        <f>IF(弾種及び使用銃器一覧!G59="","",弾種及び使用銃器一覧!G59)</f>
        <v/>
      </c>
      <c r="H59" s="26"/>
      <c r="I59" s="34" t="str">
        <f>IF(J59="A",COUNTIF($J$2:J59,J59),"")</f>
        <v/>
      </c>
      <c r="J59" s="35" t="str">
        <f t="shared" si="2"/>
        <v/>
      </c>
      <c r="K59" s="34" t="str">
        <f t="shared" si="16"/>
        <v/>
      </c>
      <c r="L59" s="34" t="str">
        <f>IF(M59="A",COUNTIF($M$2:M59,M59),"")</f>
        <v/>
      </c>
      <c r="M59" s="35" t="str">
        <f t="shared" si="3"/>
        <v/>
      </c>
      <c r="N59" s="34" t="str">
        <f t="shared" si="17"/>
        <v/>
      </c>
      <c r="P59" s="34" t="str">
        <f>IF(Q59="A",COUNTIF($Q$2:Q59,Q59),"")</f>
        <v/>
      </c>
      <c r="Q59" s="35" t="str">
        <f t="shared" si="4"/>
        <v/>
      </c>
      <c r="R59" s="34" t="str">
        <f t="shared" si="5"/>
        <v/>
      </c>
      <c r="S59" s="34" t="str">
        <f>IF(T59="A",COUNTIF($T$2:T59,T59),"")</f>
        <v/>
      </c>
      <c r="T59" s="35" t="str">
        <f t="shared" si="6"/>
        <v/>
      </c>
      <c r="U59" s="34" t="str">
        <f t="shared" si="7"/>
        <v/>
      </c>
      <c r="W59" s="34">
        <v>58</v>
      </c>
      <c r="X59" s="34" t="str">
        <f t="shared" si="8"/>
        <v/>
      </c>
      <c r="Y59" s="34" t="str">
        <f t="shared" si="9"/>
        <v/>
      </c>
      <c r="Z59" s="34" t="str">
        <f t="shared" si="10"/>
        <v/>
      </c>
      <c r="AA59" s="34" t="str">
        <f t="shared" si="11"/>
        <v/>
      </c>
      <c r="AC59" s="34">
        <v>58</v>
      </c>
      <c r="AD59" s="34" t="str">
        <f t="shared" si="12"/>
        <v/>
      </c>
      <c r="AE59" s="34" t="str">
        <f t="shared" si="13"/>
        <v/>
      </c>
      <c r="AF59" s="34" t="str">
        <f t="shared" si="14"/>
        <v/>
      </c>
      <c r="AG59" s="34" t="str">
        <f t="shared" si="15"/>
        <v/>
      </c>
    </row>
    <row r="60" spans="1:33" x14ac:dyDescent="0.15">
      <c r="A60" s="34" t="str">
        <f>IF(弾種及び使用銃器一覧!A60="","",弾種及び使用銃器一覧!A60)</f>
        <v/>
      </c>
      <c r="B60" s="34" t="str">
        <f>IF(弾種及び使用銃器一覧!B60="","",弾種及び使用銃器一覧!B60)</f>
        <v/>
      </c>
      <c r="C60" s="34" t="str">
        <f>IF(弾種及び使用銃器一覧!C60="","",弾種及び使用銃器一覧!C60)</f>
        <v/>
      </c>
      <c r="D60" s="34" t="str">
        <f t="shared" si="0"/>
        <v/>
      </c>
      <c r="E60" s="34" t="str">
        <f>IF(弾種及び使用銃器一覧!E60="","",弾種及び使用銃器一覧!E60)</f>
        <v/>
      </c>
      <c r="F60" s="34" t="str">
        <f>IF(弾種及び使用銃器一覧!F60="","",弾種及び使用銃器一覧!F60)</f>
        <v/>
      </c>
      <c r="G60" s="34" t="str">
        <f>IF(弾種及び使用銃器一覧!G60="","",弾種及び使用銃器一覧!G60)</f>
        <v/>
      </c>
      <c r="H60" s="26"/>
      <c r="I60" s="34" t="str">
        <f>IF(J60="A",COUNTIF($J$2:J60,J60),"")</f>
        <v/>
      </c>
      <c r="J60" s="35" t="str">
        <f t="shared" si="2"/>
        <v/>
      </c>
      <c r="K60" s="34" t="str">
        <f t="shared" si="16"/>
        <v/>
      </c>
      <c r="L60" s="34" t="str">
        <f>IF(M60="A",COUNTIF($M$2:M60,M60),"")</f>
        <v/>
      </c>
      <c r="M60" s="35" t="str">
        <f t="shared" si="3"/>
        <v/>
      </c>
      <c r="N60" s="34" t="str">
        <f t="shared" si="17"/>
        <v/>
      </c>
      <c r="P60" s="34" t="str">
        <f>IF(Q60="A",COUNTIF($Q$2:Q60,Q60),"")</f>
        <v/>
      </c>
      <c r="Q60" s="35" t="str">
        <f t="shared" si="4"/>
        <v/>
      </c>
      <c r="R60" s="34" t="str">
        <f t="shared" si="5"/>
        <v/>
      </c>
      <c r="S60" s="34" t="str">
        <f>IF(T60="A",COUNTIF($T$2:T60,T60),"")</f>
        <v/>
      </c>
      <c r="T60" s="35" t="str">
        <f t="shared" si="6"/>
        <v/>
      </c>
      <c r="U60" s="34" t="str">
        <f t="shared" si="7"/>
        <v/>
      </c>
      <c r="W60" s="34">
        <v>59</v>
      </c>
      <c r="X60" s="34" t="str">
        <f t="shared" si="8"/>
        <v/>
      </c>
      <c r="Y60" s="34" t="str">
        <f t="shared" si="9"/>
        <v/>
      </c>
      <c r="Z60" s="34" t="str">
        <f t="shared" si="10"/>
        <v/>
      </c>
      <c r="AA60" s="34" t="str">
        <f t="shared" si="11"/>
        <v/>
      </c>
      <c r="AC60" s="34">
        <v>59</v>
      </c>
      <c r="AD60" s="34" t="str">
        <f t="shared" si="12"/>
        <v/>
      </c>
      <c r="AE60" s="34" t="str">
        <f t="shared" si="13"/>
        <v/>
      </c>
      <c r="AF60" s="34" t="str">
        <f t="shared" si="14"/>
        <v/>
      </c>
      <c r="AG60" s="34" t="str">
        <f t="shared" si="15"/>
        <v/>
      </c>
    </row>
    <row r="61" spans="1:33" x14ac:dyDescent="0.15">
      <c r="A61" s="34" t="str">
        <f>IF(弾種及び使用銃器一覧!A61="","",弾種及び使用銃器一覧!A61)</f>
        <v/>
      </c>
      <c r="B61" s="34" t="str">
        <f>IF(弾種及び使用銃器一覧!B61="","",弾種及び使用銃器一覧!B61)</f>
        <v/>
      </c>
      <c r="C61" s="34" t="str">
        <f>IF(弾種及び使用銃器一覧!C61="","",弾種及び使用銃器一覧!C61)</f>
        <v/>
      </c>
      <c r="D61" s="34" t="str">
        <f t="shared" si="0"/>
        <v/>
      </c>
      <c r="E61" s="34" t="str">
        <f>IF(弾種及び使用銃器一覧!E61="","",弾種及び使用銃器一覧!E61)</f>
        <v/>
      </c>
      <c r="F61" s="34" t="str">
        <f>IF(弾種及び使用銃器一覧!F61="","",弾種及び使用銃器一覧!F61)</f>
        <v/>
      </c>
      <c r="G61" s="34" t="str">
        <f>IF(弾種及び使用銃器一覧!G61="","",弾種及び使用銃器一覧!G61)</f>
        <v/>
      </c>
      <c r="H61" s="26"/>
      <c r="I61" s="34" t="str">
        <f>IF(J61="A",COUNTIF($J$2:J61,J61),"")</f>
        <v/>
      </c>
      <c r="J61" s="35" t="str">
        <f t="shared" si="2"/>
        <v/>
      </c>
      <c r="K61" s="34" t="str">
        <f t="shared" si="16"/>
        <v/>
      </c>
      <c r="L61" s="34" t="str">
        <f>IF(M61="A",COUNTIF($M$2:M61,M61),"")</f>
        <v/>
      </c>
      <c r="M61" s="35" t="str">
        <f t="shared" si="3"/>
        <v/>
      </c>
      <c r="N61" s="34" t="str">
        <f t="shared" si="17"/>
        <v/>
      </c>
      <c r="P61" s="34" t="str">
        <f>IF(Q61="A",COUNTIF($Q$2:Q61,Q61),"")</f>
        <v/>
      </c>
      <c r="Q61" s="35" t="str">
        <f t="shared" si="4"/>
        <v/>
      </c>
      <c r="R61" s="34" t="str">
        <f t="shared" si="5"/>
        <v/>
      </c>
      <c r="S61" s="34" t="str">
        <f>IF(T61="A",COUNTIF($T$2:T61,T61),"")</f>
        <v/>
      </c>
      <c r="T61" s="35" t="str">
        <f t="shared" si="6"/>
        <v/>
      </c>
      <c r="U61" s="34" t="str">
        <f t="shared" si="7"/>
        <v/>
      </c>
      <c r="W61" s="34">
        <v>60</v>
      </c>
      <c r="X61" s="34" t="str">
        <f t="shared" si="8"/>
        <v/>
      </c>
      <c r="Y61" s="34" t="str">
        <f t="shared" si="9"/>
        <v/>
      </c>
      <c r="Z61" s="34" t="str">
        <f t="shared" si="10"/>
        <v/>
      </c>
      <c r="AA61" s="34" t="str">
        <f t="shared" si="11"/>
        <v/>
      </c>
      <c r="AC61" s="34">
        <v>60</v>
      </c>
      <c r="AD61" s="34" t="str">
        <f t="shared" si="12"/>
        <v/>
      </c>
      <c r="AE61" s="34" t="str">
        <f t="shared" si="13"/>
        <v/>
      </c>
      <c r="AF61" s="34" t="str">
        <f t="shared" si="14"/>
        <v/>
      </c>
      <c r="AG61" s="34" t="str">
        <f t="shared" si="15"/>
        <v/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 台帳表紙</vt:lpstr>
      <vt:lpstr>1 実包管理台帳</vt:lpstr>
      <vt:lpstr>2 残弾集計一覧表</vt:lpstr>
      <vt:lpstr>3 添付用台紙</vt:lpstr>
      <vt:lpstr>弾種及び使用銃器一覧</vt:lpstr>
      <vt:lpstr>計算用シート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2016-04-21T04:47:49Z</dcterms:created>
  <dcterms:modified xsi:type="dcterms:W3CDTF">2016-11-29T10:50:53Z</dcterms:modified>
</cp:coreProperties>
</file>